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btgroupcloud-my.sharepoint.com/personal/guy_chilton_bt_com/Documents/Documents/Desktop_Bin/Jan_24/"/>
    </mc:Choice>
  </mc:AlternateContent>
  <xr:revisionPtr revIDLastSave="0" documentId="8_{070413EA-0630-4205-A747-070BD83B6942}" xr6:coauthVersionLast="47" xr6:coauthVersionMax="47" xr10:uidLastSave="{00000000-0000-0000-0000-000000000000}"/>
  <bookViews>
    <workbookView xWindow="-108" yWindow="-108" windowWidth="30936" windowHeight="16896" xr2:uid="{00000000-000D-0000-FFFF-FFFF00000000}"/>
  </bookViews>
  <sheets>
    <sheet name="Sheet" sheetId="1" r:id="rId1"/>
    <sheet name="Values" sheetId="2" r:id="rId2"/>
  </sheets>
  <externalReferences>
    <externalReference r:id="rId3"/>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jeiZNbEpjuCCmLDsUAA4s9f9wqMQ=="/>
    </ext>
  </extLst>
</workbook>
</file>

<file path=xl/calcChain.xml><?xml version="1.0" encoding="utf-8"?>
<calcChain xmlns="http://schemas.openxmlformats.org/spreadsheetml/2006/main">
  <c r="W199" i="1" l="1"/>
  <c r="U202" i="1" s="1"/>
  <c r="N199" i="1"/>
  <c r="J199" i="1"/>
  <c r="H202" i="1" s="1"/>
  <c r="W195" i="1"/>
  <c r="U198" i="1" s="1"/>
  <c r="N195" i="1"/>
  <c r="J195" i="1"/>
  <c r="H198" i="1" s="1"/>
  <c r="W183" i="1"/>
  <c r="U186" i="1" s="1"/>
  <c r="N183" i="1"/>
  <c r="J183" i="1"/>
  <c r="H186" i="1" s="1"/>
  <c r="W160" i="1"/>
  <c r="U163" i="1" s="1"/>
  <c r="N160" i="1"/>
  <c r="J160" i="1"/>
  <c r="H163" i="1" s="1"/>
  <c r="W148" i="1"/>
  <c r="U151" i="1" s="1"/>
  <c r="N148" i="1"/>
  <c r="J148" i="1"/>
  <c r="H151" i="1" s="1"/>
  <c r="W125" i="1"/>
  <c r="U128" i="1" s="1"/>
  <c r="N125" i="1"/>
  <c r="J125" i="1"/>
  <c r="H128" i="1" s="1"/>
  <c r="H116" i="1"/>
  <c r="W113" i="1"/>
  <c r="U116" i="1" s="1"/>
  <c r="N113" i="1"/>
  <c r="J113" i="1"/>
  <c r="W90" i="1"/>
  <c r="U93" i="1" s="1"/>
  <c r="N90" i="1"/>
  <c r="J90" i="1"/>
  <c r="H93" i="1" s="1"/>
  <c r="W78" i="1"/>
  <c r="U81" i="1" s="1"/>
  <c r="N78" i="1"/>
  <c r="J78" i="1"/>
  <c r="H81" i="1" s="1"/>
  <c r="S70" i="1"/>
  <c r="O70" i="1"/>
  <c r="F70" i="1"/>
  <c r="S105" i="1" s="1"/>
  <c r="B70" i="1"/>
  <c r="O105" i="1" s="1"/>
  <c r="W68" i="1"/>
  <c r="N68" i="1"/>
  <c r="J68" i="1"/>
  <c r="J103" i="1" s="1"/>
  <c r="A68" i="1"/>
  <c r="A103" i="1" s="1"/>
  <c r="W55" i="1"/>
  <c r="U58" i="1" s="1"/>
  <c r="N55" i="1"/>
  <c r="J55" i="1"/>
  <c r="H58" i="1" s="1"/>
  <c r="H46" i="1"/>
  <c r="W43" i="1"/>
  <c r="U46" i="1" s="1"/>
  <c r="N43" i="1"/>
  <c r="J43" i="1"/>
  <c r="W39" i="1"/>
  <c r="J39" i="1"/>
  <c r="J74" i="1" s="1"/>
  <c r="S35" i="1"/>
  <c r="O35" i="1"/>
  <c r="W33" i="1"/>
  <c r="N33" i="1"/>
  <c r="U31" i="1"/>
  <c r="W28" i="1"/>
  <c r="N28" i="1"/>
  <c r="J28" i="1"/>
  <c r="H31" i="1" s="1"/>
  <c r="U27" i="1"/>
  <c r="H27" i="1"/>
  <c r="W24" i="1"/>
  <c r="N24" i="1"/>
  <c r="J24" i="1"/>
  <c r="W16" i="1"/>
  <c r="U19" i="1" s="1"/>
  <c r="N16" i="1"/>
  <c r="J16" i="1"/>
  <c r="H19" i="1" s="1"/>
  <c r="U15" i="1"/>
  <c r="H15" i="1"/>
  <c r="W12" i="1"/>
  <c r="N12" i="1"/>
  <c r="J12" i="1"/>
  <c r="W8" i="1"/>
  <c r="U11" i="1" s="1"/>
  <c r="N8" i="1"/>
  <c r="J8" i="1"/>
  <c r="H11" i="1" s="1"/>
  <c r="W4" i="1"/>
  <c r="W103" i="1" l="1"/>
  <c r="F105" i="1"/>
  <c r="S140" i="1" s="1"/>
  <c r="W74" i="1"/>
  <c r="W138" i="1"/>
  <c r="J138" i="1"/>
  <c r="J109" i="1"/>
  <c r="W109" i="1"/>
  <c r="N138" i="1"/>
  <c r="A138" i="1"/>
  <c r="N103" i="1"/>
  <c r="B105" i="1"/>
  <c r="F140" i="1" l="1"/>
  <c r="S175" i="1" s="1"/>
  <c r="A173" i="1"/>
  <c r="N173" i="1"/>
  <c r="W144" i="1"/>
  <c r="J144" i="1"/>
  <c r="B140" i="1"/>
  <c r="O140" i="1"/>
  <c r="W173" i="1"/>
  <c r="J173" i="1"/>
  <c r="F175" i="1" l="1"/>
  <c r="S210" i="1" s="1"/>
  <c r="O175" i="1"/>
  <c r="B175" i="1"/>
  <c r="J179" i="1"/>
  <c r="W179" i="1"/>
  <c r="N208" i="1"/>
  <c r="A208" i="1"/>
  <c r="W208" i="1"/>
  <c r="J208" i="1"/>
  <c r="F210" i="1" l="1"/>
  <c r="O210" i="1"/>
  <c r="B210" i="1"/>
</calcChain>
</file>

<file path=xl/sharedStrings.xml><?xml version="1.0" encoding="utf-8"?>
<sst xmlns="http://schemas.openxmlformats.org/spreadsheetml/2006/main" count="466" uniqueCount="101">
  <si>
    <t>Risk Assessment form</t>
  </si>
  <si>
    <t>Risk Control form</t>
  </si>
  <si>
    <t>Club</t>
  </si>
  <si>
    <t>Triathlon club</t>
  </si>
  <si>
    <t>Location</t>
  </si>
  <si>
    <t>traithlon club</t>
  </si>
  <si>
    <t xml:space="preserve"> Activity</t>
  </si>
  <si>
    <t xml:space="preserve">Hazard, hazardous event and expected consequence (in relation to the activity)
</t>
  </si>
  <si>
    <t>People affected (in relation to the activity)</t>
  </si>
  <si>
    <t xml:space="preserve"> Assessment of risk (in relation to the activity)</t>
  </si>
  <si>
    <t>Are risk controls required?</t>
  </si>
  <si>
    <t>Activity and risk level(fromrisk assesment form)</t>
  </si>
  <si>
    <t>Exisiting Risk Controls (in relation to the activity)</t>
  </si>
  <si>
    <t>Further Risk controls needed</t>
  </si>
  <si>
    <t>Residual risk (in relation to the activity)</t>
  </si>
  <si>
    <t>Descritpion of Monitoring Required (in relation to the residual risk)</t>
  </si>
  <si>
    <t>Likelihood level</t>
  </si>
  <si>
    <t>Consequence level</t>
  </si>
  <si>
    <t>Risk   Level</t>
  </si>
  <si>
    <t>Probable Likelihood</t>
  </si>
  <si>
    <t xml:space="preserve">Potential Consequence </t>
  </si>
  <si>
    <t>New Risk   Level</t>
  </si>
  <si>
    <t>Pre ride</t>
  </si>
  <si>
    <t xml:space="preserve">Equipment: Condiditons and accidents </t>
  </si>
  <si>
    <t>club memebers / rider</t>
  </si>
  <si>
    <t>YES</t>
  </si>
  <si>
    <t>X</t>
  </si>
  <si>
    <t>Bikes must be road worthy, pre checks to be compelted by the rider and overseen by trileader or coach</t>
  </si>
  <si>
    <t>none</t>
  </si>
  <si>
    <t>on going</t>
  </si>
  <si>
    <t>NO</t>
  </si>
  <si>
    <t>Number:</t>
  </si>
  <si>
    <t>Risk level:  15</t>
  </si>
  <si>
    <t>Frequency:</t>
  </si>
  <si>
    <t>per individual</t>
  </si>
  <si>
    <t>Equipment: breakdown or stranded</t>
  </si>
  <si>
    <t>each member must carry minimum equipment such as inner tube, tire levers, multitool, and any other suitable equipment</t>
  </si>
  <si>
    <t>currently juniors are not allowed on open roads</t>
  </si>
  <si>
    <t>when required</t>
  </si>
  <si>
    <t>Risk level:   8</t>
  </si>
  <si>
    <t>per session</t>
  </si>
  <si>
    <t>Equipment: Clothing. Visibilty, comfort and safety</t>
  </si>
  <si>
    <t>Equipment : communications and stranded participants</t>
  </si>
  <si>
    <t>each group should ensure that one member has a mobile phone per group.  All riders should be aware of the route or meeting points before set off</t>
  </si>
  <si>
    <t>Risk level:     12</t>
  </si>
  <si>
    <t>Equipment   : Food and drink</t>
  </si>
  <si>
    <t>Riders should ensure they have sufficent food and drink required for the duration of the trip to be undertaken. Alternatively carry funds to purchase</t>
  </si>
  <si>
    <t>Risk level:  12</t>
  </si>
  <si>
    <t>Time:</t>
  </si>
  <si>
    <t>Review period:</t>
  </si>
  <si>
    <t>Annual</t>
  </si>
  <si>
    <t xml:space="preserve">Date of next review:  </t>
  </si>
  <si>
    <t xml:space="preserve">Assessor’s name: </t>
  </si>
  <si>
    <t>Adrian Crowe</t>
  </si>
  <si>
    <t xml:space="preserve">Position: </t>
  </si>
  <si>
    <t>Coach</t>
  </si>
  <si>
    <t>Signature:</t>
  </si>
  <si>
    <t>triathlon club</t>
  </si>
  <si>
    <t>Ride</t>
  </si>
  <si>
    <t>Preparation and helath</t>
  </si>
  <si>
    <t>Riders to ensure they are aware of the distance/pace of the ride and are of sufficient level of fitness to complete ride
• Do not start any ride if you feeling unwell or you are not able to complete it.
• Ensure any specific medication is taken on rides or any other first aid deemed necessary.
• If during the ride you feel unwell, inform the ride leader immediately</t>
  </si>
  <si>
    <t>rider leader</t>
  </si>
  <si>
    <t>ride</t>
  </si>
  <si>
    <t>Group size/ riders expierience</t>
  </si>
  <si>
    <t xml:space="preserve">Group to be split at ride leaders discretion
• Groups should be split according to ability and speed
• Any new riders should identify themselves to the ride leader and consideration should be given to allocating a ‘ride buddy’
• Be familiar with the rules of the road and particular advice on where/when to ride two abreast or single file. Always follow any instruction given by ride leader
• Be aware of what hand signals may be used and what action to be taken 	</t>
  </si>
  <si>
    <t>ride leader</t>
  </si>
  <si>
    <t>communication</t>
  </si>
  <si>
    <t>Ride Captain to undertake a pre-ride briefing for all riders to cover;
• An overview of the route, any stops, likely duration and distance
• Any known route hazards, diversions or other considerations
• Any issue relevant to the weather (wind/frost/ice)
• Check for presence of new members or guests</t>
  </si>
  <si>
    <t>Collision/
Accident:
Each other</t>
  </si>
  <si>
    <t>• Ensure bike is properly maintained
• All riders to be conversant with the group ride calls, hand signals and warnings and ensure that these calls are passed along the line
• Ride smoothly and consistently, be aware of those around you and do not brake without warning
• Concentrate at all times and anticipate changing road conditions
• When negotiating unforeseen road conditions (such as potholes) riders should be aware that their actions impact on others
• Ride slightly to the side of the wheel in front and with sufficient safe gap if not confident/competent to ride immediately behind the wheel in front
• When riding two abreast maintain an even pace and do not speed up when another rider draws level</t>
  </si>
  <si>
    <t>collision accidents</t>
  </si>
  <si>
    <t>• Riders will conform to the Road Traffic Act 
• Riders will obey all traffic signals and signs
• All riders to continually assess traffic conditions, driver attitudes and carry out Dynamic Risk Assessments 
• Should the need to stop arise e.g through puncture, breakdown etc. then a place must be found sufficiently off the road to allow safe passage of traffic
• Riders to warn of approaching vehicles using known calls</t>
  </si>
  <si>
    <t>Consideration be given to nominating a ride Captain / leader assistant during any ride to assist with control of the group</t>
  </si>
  <si>
    <t>Risk level:  20</t>
  </si>
  <si>
    <t>Accident falling off</t>
  </si>
  <si>
    <t>• Pay close attention to the road surface at all times and dynamically risk-assess any changes identified.
• Be aware of the calls / warnings in relation to changes in surface such as potholes and use / pay attention to these warnings.
• Only ride at a speed at which you are competent/confident particularly on descents.
• Ice on the roads should be brought to the attention of the Ride leader immediately</t>
  </si>
  <si>
    <t>Should a club ride set off and there be a risk of ice then there should be a continual dynamic risk assessment of the conditions.
Consideration
should be given to;
a) Call ride off
b) change the route
c) Stick to main roads if they are clear of ice</t>
  </si>
  <si>
    <t>stopping</t>
  </si>
  <si>
    <t>club memebers / rider members of the public</t>
  </si>
  <si>
    <t xml:space="preserve">• Always choose a safe place to stop as a group, and in particular avoid road junctions, bends and other physical road hazards.• Warn riders before stopping, and keep the carriageway clear.
• In the event of punctures, breakdowns etc. clear the carriageway if possible, or ride leader to instruct the group to continue to a safe waiting place.• Assess the problem and decide whether to hold up the ride or leave the affected rider with helpers and details of the route to the next stop(s).• If unsure of the route, stop well before junction </t>
  </si>
  <si>
    <t>None</t>
  </si>
  <si>
    <t xml:space="preserve">In the event of an accident </t>
  </si>
  <si>
    <t>• The group should be moved to a safe position off the road.
• If required, take reasonable measures to control traffic
• Administer first aid, if required call 999 for assistance.
• If injured cyclist is unable to continue, one of the group must stay with that person until assistance arrives.
• Ride leader to assist any casualty in filling in an accident report form.
• The committee must be informed after the event and as soon as practical</t>
  </si>
  <si>
    <t>Post ride</t>
  </si>
  <si>
    <t xml:space="preserve">At the end of the ride the Ride Captain will conduct a ride debrief.
• Riders are encouraged to raise any issues or concerns and just as important, to talk about things that have gone well.
• In addition, any accidents, near misses and anything else of note must be brought to the attention of the Ride Captain if it hasn’t already been done.
• If any rider is not comfortable doing this in front of others then please
approach a committee member/club official privately, via official email channels.	</t>
  </si>
  <si>
    <t>Report to the
committee any
matters arising
from the ride</t>
  </si>
  <si>
    <t>Risk level:  8</t>
  </si>
  <si>
    <t>pre ride- private or closed circuits</t>
  </si>
  <si>
    <t>obstacles unsafe conditions</t>
  </si>
  <si>
    <t>pre course check to take place to identify any hazards and issues with the course</t>
  </si>
  <si>
    <t>training leader</t>
  </si>
  <si>
    <t>unexpected hazards</t>
  </si>
  <si>
    <t>ensure that area is closed and kept free of external persons</t>
  </si>
  <si>
    <t>Value</t>
  </si>
  <si>
    <t>Level</t>
  </si>
  <si>
    <t>Acceptable</t>
  </si>
  <si>
    <t>Adequate</t>
  </si>
  <si>
    <t>Tolerable</t>
  </si>
  <si>
    <t>Unacceptable</t>
  </si>
  <si>
    <t>Club Cycle</t>
  </si>
  <si>
    <t>riders to access what type of gear that is suitable for the weather conditions and to carry changes should they be needed.  Helemets required at all time.  It is recommended to wear eye protections.  If riding in low light conditons it riders should have suitable front and rear lights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</si>
</sst>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b/>
      <sz val="24"/>
      <color theme="1"/>
      <name val="Arial"/>
    </font>
    <font>
      <b/>
      <sz val="11"/>
      <color theme="1"/>
      <name val="Calibri"/>
    </font>
    <font>
      <sz val="11"/>
      <name val="Arial"/>
    </font>
    <font>
      <sz val="11"/>
      <color theme="1"/>
      <name val="Calibri"/>
    </font>
    <font>
      <sz val="20"/>
      <color theme="1"/>
      <name val="Calibri"/>
    </font>
    <font>
      <sz val="16"/>
      <color theme="1"/>
      <name val="Calibri"/>
    </font>
    <font>
      <sz val="14"/>
      <color theme="1"/>
      <name val="Calibri"/>
    </font>
    <font>
      <sz val="18"/>
      <color theme="1"/>
      <name val="Calibri"/>
    </font>
    <font>
      <b/>
      <sz val="8"/>
      <color theme="1"/>
      <name val="Arial"/>
    </font>
    <font>
      <b/>
      <sz val="36"/>
      <color theme="1"/>
      <name val="Calibri"/>
    </font>
    <font>
      <b/>
      <sz val="22"/>
      <color theme="1"/>
      <name val="Calibri"/>
    </font>
    <font>
      <b/>
      <sz val="20"/>
      <color theme="1"/>
      <name val="Calibri"/>
    </font>
    <font>
      <sz val="10"/>
      <color theme="1"/>
      <name val="Calibri"/>
    </font>
    <font>
      <b/>
      <sz val="10"/>
      <color theme="1"/>
      <name val="Calibri"/>
    </font>
    <font>
      <sz val="9"/>
      <color theme="1"/>
      <name val="Calibri"/>
    </font>
    <font>
      <sz val="11"/>
      <color theme="1"/>
      <name val="Calibri"/>
    </font>
    <font>
      <sz val="11"/>
      <color theme="1"/>
      <name val="Calibri"/>
      <family val="2"/>
    </font>
  </fonts>
  <fills count="9">
    <fill>
      <patternFill patternType="none"/>
    </fill>
    <fill>
      <patternFill patternType="gray125"/>
    </fill>
    <fill>
      <patternFill patternType="solid">
        <fgColor theme="1"/>
        <bgColor theme="1"/>
      </patternFill>
    </fill>
    <fill>
      <patternFill patternType="solid">
        <fgColor rgb="FF92D050"/>
        <bgColor rgb="FF92D05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theme="0"/>
        <bgColor indexed="64"/>
      </patternFill>
    </fill>
    <fill>
      <patternFill patternType="solid">
        <fgColor theme="1"/>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medium">
        <color rgb="FF000000"/>
      </bottom>
      <diagonal/>
    </border>
    <border>
      <left style="thin">
        <color rgb="FF000000"/>
      </left>
      <right/>
      <top/>
      <bottom/>
      <diagonal/>
    </border>
    <border>
      <left/>
      <right/>
      <top/>
      <bottom/>
      <diagonal/>
    </border>
    <border>
      <left/>
      <right style="medium">
        <color rgb="FF000000"/>
      </right>
      <top/>
      <bottom/>
      <diagonal/>
    </border>
    <border>
      <left style="medium">
        <color rgb="FF000000"/>
      </left>
      <right style="thin">
        <color rgb="FF000000"/>
      </right>
      <top/>
      <bottom style="medium">
        <color rgb="FF000000"/>
      </bottom>
      <diagonal/>
    </border>
    <border>
      <left/>
      <right/>
      <top/>
      <bottom/>
      <diagonal/>
    </border>
    <border>
      <left style="thin">
        <color rgb="FF000000"/>
      </left>
      <right style="thin">
        <color rgb="FF000000"/>
      </right>
      <top style="thin">
        <color rgb="FF000000"/>
      </top>
      <bottom style="medium">
        <color indexed="64"/>
      </bottom>
      <diagonal/>
    </border>
  </borders>
  <cellStyleXfs count="1">
    <xf numFmtId="0" fontId="0" fillId="0" borderId="0"/>
  </cellStyleXfs>
  <cellXfs count="162">
    <xf numFmtId="0" fontId="0" fillId="0" borderId="0" xfId="0"/>
    <xf numFmtId="0" fontId="4" fillId="2" borderId="31" xfId="0" applyFont="1" applyFill="1" applyBorder="1"/>
    <xf numFmtId="0" fontId="4" fillId="2" borderId="43" xfId="0" applyFont="1" applyFill="1" applyBorder="1"/>
    <xf numFmtId="0" fontId="14" fillId="2" borderId="1" xfId="0" applyFont="1" applyFill="1" applyBorder="1" applyAlignment="1">
      <alignment vertical="center"/>
    </xf>
    <xf numFmtId="0" fontId="14" fillId="2" borderId="31" xfId="0" applyFont="1" applyFill="1" applyBorder="1" applyAlignment="1">
      <alignment vertical="center"/>
    </xf>
    <xf numFmtId="0" fontId="16" fillId="0" borderId="0" xfId="0" applyFont="1"/>
    <xf numFmtId="0" fontId="2" fillId="3" borderId="44" xfId="0" applyFont="1" applyFill="1" applyBorder="1"/>
    <xf numFmtId="0" fontId="2" fillId="4" borderId="44" xfId="0" applyFont="1" applyFill="1" applyBorder="1"/>
    <xf numFmtId="0" fontId="2" fillId="5" borderId="44" xfId="0" applyFont="1" applyFill="1" applyBorder="1"/>
    <xf numFmtId="0" fontId="2" fillId="6" borderId="44" xfId="0" applyFont="1" applyFill="1" applyBorder="1"/>
    <xf numFmtId="0" fontId="12" fillId="2" borderId="18" xfId="0" applyFont="1" applyFill="1" applyBorder="1" applyAlignment="1">
      <alignment horizontal="center"/>
    </xf>
    <xf numFmtId="0" fontId="4" fillId="2" borderId="5" xfId="0" applyFont="1" applyFill="1" applyBorder="1" applyAlignment="1">
      <alignment horizontal="center" vertical="center" wrapText="1"/>
    </xf>
    <xf numFmtId="0" fontId="12" fillId="2" borderId="26" xfId="0" applyFont="1" applyFill="1" applyBorder="1" applyAlignment="1">
      <alignment horizontal="center"/>
    </xf>
    <xf numFmtId="0" fontId="4" fillId="2" borderId="13" xfId="0" applyFont="1" applyFill="1" applyBorder="1" applyAlignment="1">
      <alignment horizontal="center" vertical="center"/>
    </xf>
    <xf numFmtId="0" fontId="10" fillId="2" borderId="17" xfId="0" applyFont="1" applyFill="1" applyBorder="1" applyAlignment="1">
      <alignment horizontal="center"/>
    </xf>
    <xf numFmtId="0" fontId="4" fillId="2" borderId="14" xfId="0" applyFont="1" applyFill="1" applyBorder="1" applyAlignment="1">
      <alignment horizontal="center" vertical="center" wrapText="1"/>
    </xf>
    <xf numFmtId="0" fontId="11" fillId="2" borderId="14" xfId="0" applyFont="1" applyFill="1" applyBorder="1" applyAlignment="1">
      <alignment horizontal="center" vertical="center"/>
    </xf>
    <xf numFmtId="0" fontId="11" fillId="2" borderId="6" xfId="0" applyFont="1" applyFill="1" applyBorder="1" applyAlignment="1">
      <alignment horizontal="center" vertical="center"/>
    </xf>
    <xf numFmtId="0" fontId="4" fillId="2" borderId="32" xfId="0" applyFont="1" applyFill="1" applyBorder="1" applyAlignment="1">
      <alignment horizontal="center"/>
    </xf>
    <xf numFmtId="0" fontId="4" fillId="2" borderId="14" xfId="0" applyFont="1" applyFill="1" applyBorder="1" applyAlignment="1">
      <alignment horizontal="left" vertical="top"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2" fillId="2" borderId="3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7" borderId="0" xfId="0" applyFont="1" applyFill="1" applyAlignment="1">
      <alignment vertical="center"/>
    </xf>
    <xf numFmtId="0" fontId="0" fillId="7" borderId="0" xfId="0" applyFill="1"/>
    <xf numFmtId="0" fontId="2" fillId="7" borderId="1" xfId="0" applyFont="1" applyFill="1" applyBorder="1"/>
    <xf numFmtId="0" fontId="2" fillId="7" borderId="2" xfId="0" applyFont="1" applyFill="1" applyBorder="1" applyAlignment="1">
      <alignment horizontal="center"/>
    </xf>
    <xf numFmtId="0" fontId="3" fillId="7" borderId="3" xfId="0" applyFont="1" applyFill="1" applyBorder="1"/>
    <xf numFmtId="0" fontId="3" fillId="7" borderId="4" xfId="0" applyFont="1" applyFill="1" applyBorder="1"/>
    <xf numFmtId="0" fontId="4" fillId="7" borderId="2" xfId="0" applyFont="1" applyFill="1" applyBorder="1" applyAlignment="1">
      <alignment horizontal="center"/>
    </xf>
    <xf numFmtId="0" fontId="5" fillId="7" borderId="5" xfId="0" applyFont="1" applyFill="1" applyBorder="1" applyAlignment="1">
      <alignment horizontal="center" vertical="center" wrapText="1"/>
    </xf>
    <xf numFmtId="0" fontId="6" fillId="7" borderId="6" xfId="0" applyFont="1" applyFill="1" applyBorder="1" applyAlignment="1">
      <alignment horizontal="center" vertical="top" wrapText="1"/>
    </xf>
    <xf numFmtId="0" fontId="3" fillId="7" borderId="7" xfId="0" applyFont="1" applyFill="1" applyBorder="1"/>
    <xf numFmtId="0" fontId="3" fillId="7" borderId="8" xfId="0" applyFont="1" applyFill="1" applyBorder="1"/>
    <xf numFmtId="0" fontId="7" fillId="7" borderId="6" xfId="0" applyFont="1" applyFill="1" applyBorder="1" applyAlignment="1">
      <alignment horizontal="center" vertical="top" wrapText="1"/>
    </xf>
    <xf numFmtId="0" fontId="7" fillId="7" borderId="2"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3" fillId="7" borderId="9" xfId="0" applyFont="1" applyFill="1" applyBorder="1"/>
    <xf numFmtId="0" fontId="3" fillId="7" borderId="10" xfId="0" applyFont="1" applyFill="1" applyBorder="1"/>
    <xf numFmtId="0" fontId="3" fillId="7" borderId="11" xfId="0" applyFont="1" applyFill="1" applyBorder="1"/>
    <xf numFmtId="0" fontId="3" fillId="7" borderId="12" xfId="0" applyFont="1" applyFill="1" applyBorder="1"/>
    <xf numFmtId="0" fontId="9"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3" fillId="7" borderId="15" xfId="0" applyFont="1" applyFill="1" applyBorder="1"/>
    <xf numFmtId="0" fontId="3" fillId="7" borderId="16" xfId="0" applyFont="1" applyFill="1" applyBorder="1"/>
    <xf numFmtId="0" fontId="4" fillId="7" borderId="14" xfId="0" applyFont="1" applyFill="1" applyBorder="1" applyAlignment="1">
      <alignment horizontal="left" vertical="top" wrapText="1"/>
    </xf>
    <xf numFmtId="0" fontId="10" fillId="7" borderId="17" xfId="0" applyFont="1" applyFill="1" applyBorder="1" applyAlignment="1">
      <alignment horizontal="center"/>
    </xf>
    <xf numFmtId="0" fontId="11" fillId="7" borderId="14" xfId="0" applyFont="1" applyFill="1" applyBorder="1" applyAlignment="1">
      <alignment horizontal="center" vertical="center"/>
    </xf>
    <xf numFmtId="0" fontId="12" fillId="7" borderId="18" xfId="0" applyFont="1" applyFill="1" applyBorder="1" applyAlignment="1">
      <alignment horizontal="center"/>
    </xf>
    <xf numFmtId="0" fontId="4" fillId="7" borderId="6"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3" fillId="7" borderId="19" xfId="0" applyFont="1" applyFill="1" applyBorder="1"/>
    <xf numFmtId="0" fontId="3" fillId="7" borderId="20" xfId="0" applyFont="1" applyFill="1" applyBorder="1"/>
    <xf numFmtId="0" fontId="3" fillId="7" borderId="21" xfId="0" applyFont="1" applyFill="1" applyBorder="1"/>
    <xf numFmtId="0" fontId="0" fillId="7" borderId="0" xfId="0" applyFill="1"/>
    <xf numFmtId="0" fontId="3" fillId="7" borderId="22" xfId="0" applyFont="1" applyFill="1" applyBorder="1"/>
    <xf numFmtId="0" fontId="3" fillId="7" borderId="23" xfId="0" applyFont="1" applyFill="1" applyBorder="1"/>
    <xf numFmtId="0" fontId="3" fillId="7" borderId="24" xfId="0" applyFont="1" applyFill="1" applyBorder="1"/>
    <xf numFmtId="0" fontId="3" fillId="7" borderId="25" xfId="0" applyFont="1" applyFill="1" applyBorder="1"/>
    <xf numFmtId="0" fontId="11" fillId="7" borderId="6" xfId="0" applyFont="1" applyFill="1" applyBorder="1" applyAlignment="1">
      <alignment horizontal="center" vertical="center"/>
    </xf>
    <xf numFmtId="0" fontId="12" fillId="7" borderId="26" xfId="0" applyFont="1" applyFill="1" applyBorder="1" applyAlignment="1">
      <alignment horizontal="center"/>
    </xf>
    <xf numFmtId="0" fontId="3" fillId="7" borderId="27" xfId="0" applyFont="1" applyFill="1" applyBorder="1"/>
    <xf numFmtId="0" fontId="3" fillId="7" borderId="28" xfId="0" applyFont="1" applyFill="1" applyBorder="1"/>
    <xf numFmtId="0" fontId="3" fillId="7" borderId="29" xfId="0" applyFont="1" applyFill="1" applyBorder="1"/>
    <xf numFmtId="0" fontId="3" fillId="7" borderId="30" xfId="0" applyFont="1" applyFill="1" applyBorder="1"/>
    <xf numFmtId="0" fontId="4" fillId="7" borderId="31" xfId="0" applyFont="1" applyFill="1" applyBorder="1"/>
    <xf numFmtId="0" fontId="4" fillId="7" borderId="32" xfId="0" applyFont="1" applyFill="1" applyBorder="1" applyAlignment="1">
      <alignment horizontal="center"/>
    </xf>
    <xf numFmtId="0" fontId="3" fillId="7" borderId="33" xfId="0" applyFont="1" applyFill="1" applyBorder="1"/>
    <xf numFmtId="0" fontId="3" fillId="7" borderId="34" xfId="0" applyFont="1" applyFill="1" applyBorder="1"/>
    <xf numFmtId="0" fontId="3" fillId="7" borderId="35" xfId="0" applyFont="1" applyFill="1" applyBorder="1"/>
    <xf numFmtId="0" fontId="4" fillId="7" borderId="27" xfId="0" applyFont="1" applyFill="1" applyBorder="1"/>
    <xf numFmtId="0" fontId="14" fillId="7" borderId="1" xfId="0" applyFont="1" applyFill="1" applyBorder="1" applyAlignment="1">
      <alignment vertical="center"/>
    </xf>
    <xf numFmtId="0" fontId="2" fillId="7" borderId="2" xfId="0" applyFont="1" applyFill="1" applyBorder="1" applyAlignment="1">
      <alignment horizontal="center" vertical="center"/>
    </xf>
    <xf numFmtId="0" fontId="3" fillId="7" borderId="36" xfId="0" applyFont="1" applyFill="1" applyBorder="1"/>
    <xf numFmtId="0" fontId="3" fillId="7" borderId="37" xfId="0" applyFont="1" applyFill="1" applyBorder="1"/>
    <xf numFmtId="0" fontId="3" fillId="7" borderId="38" xfId="0" applyFont="1" applyFill="1" applyBorder="1"/>
    <xf numFmtId="0" fontId="2" fillId="7" borderId="32" xfId="0" applyFont="1" applyFill="1" applyBorder="1" applyAlignment="1">
      <alignment horizontal="center" vertical="center"/>
    </xf>
    <xf numFmtId="0" fontId="3" fillId="7" borderId="39" xfId="0" applyFont="1" applyFill="1" applyBorder="1"/>
    <xf numFmtId="0" fontId="4" fillId="7" borderId="14" xfId="0" applyFont="1" applyFill="1" applyBorder="1" applyAlignment="1">
      <alignment horizontal="left" vertical="center" wrapText="1"/>
    </xf>
    <xf numFmtId="0" fontId="4" fillId="7" borderId="0" xfId="0" applyFont="1" applyFill="1" applyAlignment="1">
      <alignment horizontal="center"/>
    </xf>
    <xf numFmtId="0" fontId="4" fillId="7" borderId="0" xfId="0" applyFont="1" applyFill="1"/>
    <xf numFmtId="0" fontId="11" fillId="7" borderId="0" xfId="0" applyFont="1" applyFill="1" applyAlignment="1">
      <alignment horizontal="center" vertical="center"/>
    </xf>
    <xf numFmtId="14" fontId="4" fillId="7" borderId="1" xfId="0" applyNumberFormat="1" applyFont="1" applyFill="1" applyBorder="1"/>
    <xf numFmtId="0" fontId="4" fillId="7" borderId="1" xfId="0" applyFont="1" applyFill="1" applyBorder="1"/>
    <xf numFmtId="20" fontId="4" fillId="7" borderId="1" xfId="0" applyNumberFormat="1" applyFont="1" applyFill="1" applyBorder="1"/>
    <xf numFmtId="0" fontId="4" fillId="7" borderId="2" xfId="0" applyFont="1" applyFill="1" applyBorder="1" applyAlignment="1">
      <alignment horizontal="left"/>
    </xf>
    <xf numFmtId="17" fontId="4" fillId="7" borderId="2" xfId="0" applyNumberFormat="1" applyFont="1" applyFill="1" applyBorder="1" applyAlignment="1">
      <alignment horizontal="center"/>
    </xf>
    <xf numFmtId="0" fontId="4" fillId="7" borderId="0" xfId="0" applyFont="1" applyFill="1" applyAlignment="1">
      <alignment horizontal="center"/>
    </xf>
    <xf numFmtId="0" fontId="4" fillId="7" borderId="13" xfId="0" applyFont="1" applyFill="1" applyBorder="1" applyAlignment="1">
      <alignment horizontal="center" vertical="center"/>
    </xf>
    <xf numFmtId="0" fontId="3" fillId="8" borderId="16" xfId="0" applyFont="1" applyFill="1" applyBorder="1"/>
    <xf numFmtId="0" fontId="3" fillId="8" borderId="21" xfId="0" applyFont="1" applyFill="1" applyBorder="1"/>
    <xf numFmtId="0" fontId="3" fillId="8" borderId="22" xfId="0" applyFont="1" applyFill="1" applyBorder="1"/>
    <xf numFmtId="0" fontId="3" fillId="8" borderId="9" xfId="0" applyFont="1" applyFill="1" applyBorder="1"/>
    <xf numFmtId="0" fontId="3" fillId="8" borderId="10" xfId="0" applyFont="1" applyFill="1" applyBorder="1"/>
    <xf numFmtId="0" fontId="3" fillId="8" borderId="12" xfId="0" applyFont="1" applyFill="1" applyBorder="1"/>
    <xf numFmtId="0" fontId="3" fillId="8" borderId="23" xfId="0" applyFont="1" applyFill="1" applyBorder="1"/>
    <xf numFmtId="0" fontId="3" fillId="8" borderId="25" xfId="0" applyFont="1" applyFill="1" applyBorder="1"/>
    <xf numFmtId="0" fontId="3" fillId="8" borderId="8" xfId="0" applyFont="1" applyFill="1" applyBorder="1"/>
    <xf numFmtId="0" fontId="3" fillId="8" borderId="33" xfId="0" applyFont="1" applyFill="1" applyBorder="1"/>
    <xf numFmtId="0" fontId="3" fillId="8" borderId="34" xfId="0" applyFont="1" applyFill="1" applyBorder="1"/>
    <xf numFmtId="0" fontId="3" fillId="8" borderId="28" xfId="0" applyFont="1" applyFill="1" applyBorder="1"/>
    <xf numFmtId="0" fontId="3" fillId="8" borderId="30" xfId="0" applyFont="1" applyFill="1" applyBorder="1"/>
    <xf numFmtId="0" fontId="3" fillId="8" borderId="35" xfId="0" applyFont="1" applyFill="1" applyBorder="1"/>
    <xf numFmtId="0" fontId="3" fillId="8" borderId="15" xfId="0" applyFont="1" applyFill="1" applyBorder="1"/>
    <xf numFmtId="0" fontId="3" fillId="8" borderId="19" xfId="0" applyFont="1" applyFill="1" applyBorder="1"/>
    <xf numFmtId="0" fontId="0" fillId="8" borderId="0" xfId="0" applyFill="1"/>
    <xf numFmtId="0" fontId="3" fillId="8" borderId="24" xfId="0" applyFont="1" applyFill="1" applyBorder="1"/>
    <xf numFmtId="0" fontId="3" fillId="8" borderId="40" xfId="0" applyFont="1" applyFill="1" applyBorder="1"/>
    <xf numFmtId="0" fontId="3" fillId="8" borderId="41" xfId="0" applyFont="1" applyFill="1" applyBorder="1"/>
    <xf numFmtId="0" fontId="3" fillId="8" borderId="42" xfId="0" applyFont="1" applyFill="1" applyBorder="1"/>
    <xf numFmtId="0" fontId="3" fillId="8" borderId="20" xfId="0" applyFont="1" applyFill="1" applyBorder="1"/>
    <xf numFmtId="0" fontId="3" fillId="8" borderId="37" xfId="0" applyFont="1" applyFill="1" applyBorder="1"/>
    <xf numFmtId="0" fontId="3" fillId="8" borderId="11" xfId="0" applyFont="1" applyFill="1" applyBorder="1"/>
    <xf numFmtId="0" fontId="3" fillId="8" borderId="38" xfId="0" applyFont="1" applyFill="1" applyBorder="1"/>
    <xf numFmtId="0" fontId="3" fillId="8" borderId="39" xfId="0" applyFont="1" applyFill="1" applyBorder="1"/>
    <xf numFmtId="0" fontId="3" fillId="8" borderId="36" xfId="0" applyFont="1" applyFill="1" applyBorder="1"/>
    <xf numFmtId="0" fontId="3" fillId="7" borderId="7" xfId="0" applyFont="1" applyFill="1" applyBorder="1" applyAlignment="1">
      <alignment vertical="center"/>
    </xf>
    <xf numFmtId="0" fontId="3" fillId="7" borderId="8" xfId="0" applyFont="1" applyFill="1" applyBorder="1" applyAlignment="1">
      <alignment vertical="center"/>
    </xf>
    <xf numFmtId="0" fontId="3" fillId="7" borderId="21" xfId="0" applyFont="1" applyFill="1" applyBorder="1" applyAlignment="1">
      <alignment vertical="center"/>
    </xf>
    <xf numFmtId="0" fontId="0" fillId="7" borderId="0" xfId="0" applyFill="1" applyAlignment="1">
      <alignment vertical="center"/>
    </xf>
    <xf numFmtId="0" fontId="3" fillId="7" borderId="22" xfId="0" applyFont="1" applyFill="1" applyBorder="1" applyAlignment="1">
      <alignment vertical="center"/>
    </xf>
    <xf numFmtId="0" fontId="3" fillId="7" borderId="10" xfId="0" applyFont="1" applyFill="1" applyBorder="1" applyAlignment="1">
      <alignment vertical="center"/>
    </xf>
    <xf numFmtId="0" fontId="3" fillId="7" borderId="11" xfId="0" applyFont="1" applyFill="1" applyBorder="1" applyAlignment="1">
      <alignment vertical="center"/>
    </xf>
    <xf numFmtId="0" fontId="3" fillId="7" borderId="12" xfId="0" applyFont="1" applyFill="1" applyBorder="1" applyAlignment="1">
      <alignment vertical="center"/>
    </xf>
    <xf numFmtId="0" fontId="4" fillId="8" borderId="6" xfId="0" applyFont="1" applyFill="1" applyBorder="1" applyAlignment="1">
      <alignment horizontal="center" vertical="center" wrapText="1"/>
    </xf>
    <xf numFmtId="0" fontId="3" fillId="8" borderId="7" xfId="0" applyFont="1" applyFill="1" applyBorder="1" applyAlignment="1">
      <alignment vertical="center"/>
    </xf>
    <xf numFmtId="0" fontId="3" fillId="8" borderId="8" xfId="0" applyFont="1" applyFill="1" applyBorder="1" applyAlignment="1">
      <alignment vertical="center"/>
    </xf>
    <xf numFmtId="0" fontId="3" fillId="8" borderId="21" xfId="0" applyFont="1" applyFill="1" applyBorder="1" applyAlignment="1">
      <alignment vertical="center"/>
    </xf>
    <xf numFmtId="0" fontId="0" fillId="8" borderId="0" xfId="0" applyFill="1" applyAlignment="1">
      <alignment vertical="center"/>
    </xf>
    <xf numFmtId="0" fontId="3" fillId="8" borderId="22" xfId="0" applyFont="1" applyFill="1" applyBorder="1" applyAlignment="1">
      <alignment vertical="center"/>
    </xf>
    <xf numFmtId="0" fontId="3" fillId="8" borderId="10" xfId="0" applyFont="1" applyFill="1" applyBorder="1" applyAlignment="1">
      <alignment vertical="center"/>
    </xf>
    <xf numFmtId="0" fontId="3" fillId="8" borderId="11" xfId="0" applyFont="1" applyFill="1" applyBorder="1" applyAlignment="1">
      <alignment vertical="center"/>
    </xf>
    <xf numFmtId="0" fontId="3" fillId="8" borderId="12" xfId="0" applyFont="1" applyFill="1" applyBorder="1" applyAlignment="1">
      <alignment vertical="center"/>
    </xf>
    <xf numFmtId="0" fontId="2" fillId="7" borderId="32" xfId="0" applyFont="1" applyFill="1" applyBorder="1" applyAlignment="1">
      <alignment horizontal="center" vertical="center"/>
    </xf>
    <xf numFmtId="0" fontId="14" fillId="7" borderId="45" xfId="0" applyFont="1" applyFill="1" applyBorder="1" applyAlignment="1">
      <alignment vertical="center"/>
    </xf>
    <xf numFmtId="0" fontId="3" fillId="8" borderId="27" xfId="0" applyFont="1" applyFill="1" applyBorder="1"/>
    <xf numFmtId="0" fontId="3" fillId="8" borderId="29" xfId="0" applyFont="1" applyFill="1" applyBorder="1"/>
    <xf numFmtId="0" fontId="17" fillId="7" borderId="6"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4" xfId="0" applyFont="1" applyFill="1" applyBorder="1" applyAlignment="1">
      <alignment horizontal="left" vertical="top" wrapText="1"/>
    </xf>
    <xf numFmtId="0" fontId="10" fillId="8" borderId="17" xfId="0" applyFont="1" applyFill="1" applyBorder="1" applyAlignment="1">
      <alignment horizontal="center"/>
    </xf>
    <xf numFmtId="0" fontId="11" fillId="8" borderId="14" xfId="0" applyFont="1" applyFill="1" applyBorder="1" applyAlignment="1">
      <alignment horizontal="center" vertical="center"/>
    </xf>
    <xf numFmtId="0" fontId="12" fillId="8" borderId="18" xfId="0" applyFont="1" applyFill="1" applyBorder="1" applyAlignment="1">
      <alignment horizontal="center"/>
    </xf>
    <xf numFmtId="0" fontId="4" fillId="8" borderId="13" xfId="0" applyFont="1" applyFill="1" applyBorder="1" applyAlignment="1">
      <alignment horizontal="center" vertical="center"/>
    </xf>
    <xf numFmtId="0" fontId="15" fillId="8" borderId="6" xfId="0" applyFont="1" applyFill="1" applyBorder="1" applyAlignment="1">
      <alignment horizontal="center" vertical="top" wrapText="1"/>
    </xf>
    <xf numFmtId="0" fontId="3" fillId="8" borderId="7" xfId="0" applyFont="1" applyFill="1" applyBorder="1"/>
    <xf numFmtId="0" fontId="15" fillId="8" borderId="6" xfId="0" applyFont="1" applyFill="1" applyBorder="1" applyAlignment="1">
      <alignment horizontal="center" vertical="center" wrapText="1"/>
    </xf>
    <xf numFmtId="0" fontId="11" fillId="8" borderId="6" xfId="0" applyFont="1" applyFill="1" applyBorder="1" applyAlignment="1">
      <alignment horizontal="center" vertical="center"/>
    </xf>
    <xf numFmtId="0" fontId="12" fillId="8" borderId="26" xfId="0" applyFont="1" applyFill="1" applyBorder="1" applyAlignment="1">
      <alignment horizontal="center"/>
    </xf>
    <xf numFmtId="0" fontId="4" fillId="8" borderId="31" xfId="0" applyFont="1" applyFill="1" applyBorder="1"/>
    <xf numFmtId="0" fontId="4" fillId="8" borderId="32" xfId="0" applyFont="1" applyFill="1" applyBorder="1" applyAlignment="1">
      <alignment horizontal="center"/>
    </xf>
    <xf numFmtId="0" fontId="4" fillId="8" borderId="27" xfId="0" applyFont="1" applyFill="1" applyBorder="1"/>
    <xf numFmtId="0" fontId="14" fillId="8" borderId="1" xfId="0" applyFont="1" applyFill="1" applyBorder="1" applyAlignment="1">
      <alignment vertical="center"/>
    </xf>
    <xf numFmtId="0" fontId="2" fillId="8" borderId="3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9</xdr:col>
      <xdr:colOff>236220</xdr:colOff>
      <xdr:row>34</xdr:row>
      <xdr:rowOff>40005</xdr:rowOff>
    </xdr:from>
    <xdr:ext cx="1514475" cy="5429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210300" y="14479905"/>
          <a:ext cx="1514475" cy="542925"/>
        </a:xfrm>
        <a:prstGeom prst="rect">
          <a:avLst/>
        </a:prstGeom>
        <a:noFill/>
      </xdr:spPr>
    </xdr:pic>
    <xdr:clientData fLocksWithSheet="0"/>
  </xdr:oneCellAnchor>
  <xdr:oneCellAnchor>
    <xdr:from>
      <xdr:col>22</xdr:col>
      <xdr:colOff>213360</xdr:colOff>
      <xdr:row>34</xdr:row>
      <xdr:rowOff>47625</xdr:rowOff>
    </xdr:from>
    <xdr:ext cx="1514475" cy="542925"/>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14478000" y="14487525"/>
          <a:ext cx="1514475" cy="542925"/>
        </a:xfrm>
        <a:prstGeom prst="rect">
          <a:avLst/>
        </a:prstGeom>
        <a:noFill/>
      </xdr:spPr>
    </xdr:pic>
    <xdr:clientData fLocksWithSheet="0"/>
  </xdr:oneCellAnchor>
  <xdr:oneCellAnchor>
    <xdr:from>
      <xdr:col>9</xdr:col>
      <xdr:colOff>144780</xdr:colOff>
      <xdr:row>69</xdr:row>
      <xdr:rowOff>59055</xdr:rowOff>
    </xdr:from>
    <xdr:ext cx="1514475" cy="52387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6118860" y="28367355"/>
          <a:ext cx="1514475" cy="523875"/>
        </a:xfrm>
        <a:prstGeom prst="rect">
          <a:avLst/>
        </a:prstGeom>
        <a:noFill/>
      </xdr:spPr>
    </xdr:pic>
    <xdr:clientData fLocksWithSheet="0"/>
  </xdr:oneCellAnchor>
  <xdr:oneCellAnchor>
    <xdr:from>
      <xdr:col>22</xdr:col>
      <xdr:colOff>137160</xdr:colOff>
      <xdr:row>69</xdr:row>
      <xdr:rowOff>36195</xdr:rowOff>
    </xdr:from>
    <xdr:ext cx="1514475" cy="523875"/>
    <xdr:pic>
      <xdr:nvPicPr>
        <xdr:cNvPr id="5" name="image1.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14401800" y="28344495"/>
          <a:ext cx="1514475" cy="523875"/>
        </a:xfrm>
        <a:prstGeom prst="rect">
          <a:avLst/>
        </a:prstGeom>
        <a:noFill/>
      </xdr:spPr>
    </xdr:pic>
    <xdr:clientData fLocksWithSheet="0"/>
  </xdr:oneCellAnchor>
  <xdr:oneCellAnchor>
    <xdr:from>
      <xdr:col>9</xdr:col>
      <xdr:colOff>137160</xdr:colOff>
      <xdr:row>104</xdr:row>
      <xdr:rowOff>43815</xdr:rowOff>
    </xdr:from>
    <xdr:ext cx="1571625" cy="476250"/>
    <xdr:pic>
      <xdr:nvPicPr>
        <xdr:cNvPr id="6" name="image4.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xfrm>
          <a:off x="6111240" y="39911655"/>
          <a:ext cx="1571625" cy="476250"/>
        </a:xfrm>
        <a:prstGeom prst="rect">
          <a:avLst/>
        </a:prstGeom>
        <a:noFill/>
      </xdr:spPr>
    </xdr:pic>
    <xdr:clientData fLocksWithSheet="0"/>
  </xdr:oneCellAnchor>
  <xdr:oneCellAnchor>
    <xdr:from>
      <xdr:col>22</xdr:col>
      <xdr:colOff>213360</xdr:colOff>
      <xdr:row>104</xdr:row>
      <xdr:rowOff>81915</xdr:rowOff>
    </xdr:from>
    <xdr:ext cx="1571625" cy="476250"/>
    <xdr:pic>
      <xdr:nvPicPr>
        <xdr:cNvPr id="7" name="image4.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3" cstate="print"/>
        <a:stretch>
          <a:fillRect/>
        </a:stretch>
      </xdr:blipFill>
      <xdr:spPr>
        <a:xfrm>
          <a:off x="14478000" y="39949755"/>
          <a:ext cx="1571625" cy="476250"/>
        </a:xfrm>
        <a:prstGeom prst="rect">
          <a:avLst/>
        </a:prstGeom>
        <a:noFill/>
      </xdr:spPr>
    </xdr:pic>
    <xdr:clientData fLocksWithSheet="0"/>
  </xdr:oneCellAnchor>
  <xdr:oneCellAnchor>
    <xdr:from>
      <xdr:col>9</xdr:col>
      <xdr:colOff>167640</xdr:colOff>
      <xdr:row>139</xdr:row>
      <xdr:rowOff>112395</xdr:rowOff>
    </xdr:from>
    <xdr:ext cx="1581150" cy="476250"/>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4" cstate="print"/>
        <a:stretch>
          <a:fillRect/>
        </a:stretch>
      </xdr:blipFill>
      <xdr:spPr>
        <a:xfrm>
          <a:off x="6141720" y="52758975"/>
          <a:ext cx="1581150" cy="476250"/>
        </a:xfrm>
        <a:prstGeom prst="rect">
          <a:avLst/>
        </a:prstGeom>
        <a:noFill/>
      </xdr:spPr>
    </xdr:pic>
    <xdr:clientData fLocksWithSheet="0"/>
  </xdr:oneCellAnchor>
  <xdr:oneCellAnchor>
    <xdr:from>
      <xdr:col>22</xdr:col>
      <xdr:colOff>114300</xdr:colOff>
      <xdr:row>139</xdr:row>
      <xdr:rowOff>97155</xdr:rowOff>
    </xdr:from>
    <xdr:ext cx="1581150" cy="476250"/>
    <xdr:pic>
      <xdr:nvPicPr>
        <xdr:cNvPr id="9" name="image3.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4" cstate="print"/>
        <a:stretch>
          <a:fillRect/>
        </a:stretch>
      </xdr:blipFill>
      <xdr:spPr>
        <a:xfrm>
          <a:off x="14378940" y="52743735"/>
          <a:ext cx="1581150" cy="476250"/>
        </a:xfrm>
        <a:prstGeom prst="rect">
          <a:avLst/>
        </a:prstGeom>
        <a:noFill/>
      </xdr:spPr>
    </xdr:pic>
    <xdr:clientData fLocksWithSheet="0"/>
  </xdr:oneCellAnchor>
  <xdr:oneCellAnchor>
    <xdr:from>
      <xdr:col>9</xdr:col>
      <xdr:colOff>53340</xdr:colOff>
      <xdr:row>174</xdr:row>
      <xdr:rowOff>43815</xdr:rowOff>
    </xdr:from>
    <xdr:ext cx="1581150" cy="476250"/>
    <xdr:pic>
      <xdr:nvPicPr>
        <xdr:cNvPr id="10" name="image3.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4" cstate="print"/>
        <a:stretch>
          <a:fillRect/>
        </a:stretch>
      </xdr:blipFill>
      <xdr:spPr>
        <a:xfrm>
          <a:off x="6027420" y="67846575"/>
          <a:ext cx="1581150" cy="476250"/>
        </a:xfrm>
        <a:prstGeom prst="rect">
          <a:avLst/>
        </a:prstGeom>
        <a:noFill/>
      </xdr:spPr>
    </xdr:pic>
    <xdr:clientData fLocksWithSheet="0"/>
  </xdr:oneCellAnchor>
  <xdr:oneCellAnchor>
    <xdr:from>
      <xdr:col>22</xdr:col>
      <xdr:colOff>129540</xdr:colOff>
      <xdr:row>174</xdr:row>
      <xdr:rowOff>43815</xdr:rowOff>
    </xdr:from>
    <xdr:ext cx="1581150" cy="476250"/>
    <xdr:pic>
      <xdr:nvPicPr>
        <xdr:cNvPr id="11" name="image3.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xfrm>
          <a:off x="14394180" y="67846575"/>
          <a:ext cx="1581150" cy="476250"/>
        </a:xfrm>
        <a:prstGeom prst="rect">
          <a:avLst/>
        </a:prstGeom>
        <a:noFill/>
      </xdr:spPr>
    </xdr:pic>
    <xdr:clientData fLocksWithSheet="0"/>
  </xdr:oneCellAnchor>
  <xdr:oneCellAnchor>
    <xdr:from>
      <xdr:col>9</xdr:col>
      <xdr:colOff>251460</xdr:colOff>
      <xdr:row>209</xdr:row>
      <xdr:rowOff>51435</xdr:rowOff>
    </xdr:from>
    <xdr:ext cx="1581150" cy="476250"/>
    <xdr:pic>
      <xdr:nvPicPr>
        <xdr:cNvPr id="12" name="image3.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4" cstate="print"/>
        <a:stretch>
          <a:fillRect/>
        </a:stretch>
      </xdr:blipFill>
      <xdr:spPr>
        <a:xfrm>
          <a:off x="6225540" y="81577815"/>
          <a:ext cx="1581150" cy="476250"/>
        </a:xfrm>
        <a:prstGeom prst="rect">
          <a:avLst/>
        </a:prstGeom>
        <a:noFill/>
      </xdr:spPr>
    </xdr:pic>
    <xdr:clientData fLocksWithSheet="0"/>
  </xdr:oneCellAnchor>
  <xdr:oneCellAnchor>
    <xdr:from>
      <xdr:col>22</xdr:col>
      <xdr:colOff>388620</xdr:colOff>
      <xdr:row>209</xdr:row>
      <xdr:rowOff>89535</xdr:rowOff>
    </xdr:from>
    <xdr:ext cx="1581150" cy="476250"/>
    <xdr:pic>
      <xdr:nvPicPr>
        <xdr:cNvPr id="13" name="image3.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4" cstate="print"/>
        <a:stretch>
          <a:fillRect/>
        </a:stretch>
      </xdr:blipFill>
      <xdr:spPr>
        <a:xfrm>
          <a:off x="14653260" y="81615915"/>
          <a:ext cx="1581150" cy="476250"/>
        </a:xfrm>
        <a:prstGeom prst="rect">
          <a:avLst/>
        </a:prstGeom>
        <a:noFill/>
      </xdr:spPr>
    </xdr:pic>
    <xdr:clientData fLocksWithSheet="0"/>
  </xdr:oneCellAnchor>
  <xdr:twoCellAnchor editAs="oneCell">
    <xdr:from>
      <xdr:col>0</xdr:col>
      <xdr:colOff>0</xdr:colOff>
      <xdr:row>0</xdr:row>
      <xdr:rowOff>0</xdr:rowOff>
    </xdr:from>
    <xdr:to>
      <xdr:col>6</xdr:col>
      <xdr:colOff>121919</xdr:colOff>
      <xdr:row>0</xdr:row>
      <xdr:rowOff>1379220</xdr:rowOff>
    </xdr:to>
    <xdr:pic>
      <xdr:nvPicPr>
        <xdr:cNvPr id="15" name="Google Shape;190;p40">
          <a:extLst>
            <a:ext uri="{FF2B5EF4-FFF2-40B4-BE49-F238E27FC236}">
              <a16:creationId xmlns:a16="http://schemas.microsoft.com/office/drawing/2014/main" id="{14586CBE-DC6F-F631-11DC-9BCBC3F4AE23}"/>
            </a:ext>
          </a:extLst>
        </xdr:cNvPr>
        <xdr:cNvPicPr preferRelativeResize="0"/>
      </xdr:nvPicPr>
      <xdr:blipFill rotWithShape="1">
        <a:blip xmlns:r="http://schemas.openxmlformats.org/officeDocument/2006/relationships" r:embed="rId5">
          <a:alphaModFix/>
        </a:blip>
        <a:srcRect/>
        <a:stretch/>
      </xdr:blipFill>
      <xdr:spPr>
        <a:xfrm>
          <a:off x="0" y="0"/>
          <a:ext cx="4130039" cy="13792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xdr:row>
      <xdr:rowOff>0</xdr:rowOff>
    </xdr:from>
    <xdr:ext cx="7229475" cy="4105275"/>
    <xdr:pic>
      <xdr:nvPicPr>
        <xdr:cNvPr id="2" name="image5.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3h0\Desktop\Risk%20Assesment\CY20\Risk%20Assessment%20%20I108%20MA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3h0\Desktop\Risk%20Assesment\CY21\Risk%20Assessment%20%20I101%20Feb%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 val="Value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 val="Values"/>
    </sheetNames>
    <sheetDataSet>
      <sheetData sheetId="0"/>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2"/>
  <sheetViews>
    <sheetView tabSelected="1" workbookViewId="0">
      <selection activeCell="J33" sqref="J33:L33"/>
    </sheetView>
  </sheetViews>
  <sheetFormatPr defaultColWidth="12.59765625" defaultRowHeight="49.8" customHeight="1" x14ac:dyDescent="0.25"/>
  <cols>
    <col min="1" max="1" width="14.59765625" style="28" customWidth="1"/>
    <col min="2" max="8" width="7.59765625" style="28" customWidth="1"/>
    <col min="9" max="9" width="10.59765625" style="28" customWidth="1"/>
    <col min="10" max="13" width="7.59765625" style="28" customWidth="1"/>
    <col min="14" max="14" width="14.59765625" style="28" customWidth="1"/>
    <col min="15" max="21" width="7.59765625" style="28" customWidth="1"/>
    <col min="22" max="22" width="10.59765625" style="28" customWidth="1"/>
    <col min="23" max="23" width="7.59765625" style="28" customWidth="1"/>
    <col min="24" max="24" width="8.796875" style="28" bestFit="1" customWidth="1"/>
    <col min="25" max="26" width="7.59765625" style="28" customWidth="1"/>
    <col min="27" max="16384" width="12.59765625" style="28"/>
  </cols>
  <sheetData>
    <row r="1" spans="1:26" ht="117.6" customHeight="1" x14ac:dyDescent="0.25"/>
    <row r="2" spans="1:26" ht="30" x14ac:dyDescent="0.25">
      <c r="A2" s="27" t="s">
        <v>0</v>
      </c>
      <c r="N2" s="27" t="s">
        <v>1</v>
      </c>
    </row>
    <row r="3" spans="1:26" ht="13.8" x14ac:dyDescent="0.25"/>
    <row r="4" spans="1:26" ht="14.4" x14ac:dyDescent="0.3">
      <c r="A4" s="29" t="s">
        <v>2</v>
      </c>
      <c r="B4" s="30" t="s">
        <v>3</v>
      </c>
      <c r="C4" s="31"/>
      <c r="D4" s="31"/>
      <c r="E4" s="31"/>
      <c r="F4" s="31"/>
      <c r="G4" s="31"/>
      <c r="H4" s="32"/>
      <c r="I4" s="29" t="s">
        <v>4</v>
      </c>
      <c r="J4" s="33" t="s">
        <v>99</v>
      </c>
      <c r="K4" s="31"/>
      <c r="L4" s="32"/>
      <c r="N4" s="29" t="s">
        <v>2</v>
      </c>
      <c r="O4" s="30" t="s">
        <v>5</v>
      </c>
      <c r="P4" s="31"/>
      <c r="Q4" s="31"/>
      <c r="R4" s="31"/>
      <c r="S4" s="31"/>
      <c r="T4" s="31"/>
      <c r="U4" s="32"/>
      <c r="V4" s="29" t="s">
        <v>4</v>
      </c>
      <c r="W4" s="33" t="str">
        <f>J4</f>
        <v>Club Cycle</v>
      </c>
      <c r="X4" s="31"/>
      <c r="Y4" s="32"/>
    </row>
    <row r="5" spans="1:26" ht="13.8" x14ac:dyDescent="0.25"/>
    <row r="6" spans="1:26" ht="49.8" customHeight="1" x14ac:dyDescent="0.25">
      <c r="A6" s="34" t="s">
        <v>6</v>
      </c>
      <c r="B6" s="35" t="s">
        <v>7</v>
      </c>
      <c r="C6" s="36"/>
      <c r="D6" s="36"/>
      <c r="E6" s="37"/>
      <c r="F6" s="38" t="s">
        <v>8</v>
      </c>
      <c r="G6" s="37"/>
      <c r="H6" s="39" t="s">
        <v>9</v>
      </c>
      <c r="I6" s="31"/>
      <c r="J6" s="32"/>
      <c r="K6" s="40" t="s">
        <v>10</v>
      </c>
      <c r="L6" s="36"/>
      <c r="M6" s="37"/>
      <c r="N6" s="41" t="s">
        <v>11</v>
      </c>
      <c r="O6" s="42" t="s">
        <v>12</v>
      </c>
      <c r="P6" s="36"/>
      <c r="Q6" s="36"/>
      <c r="R6" s="37"/>
      <c r="S6" s="35" t="s">
        <v>13</v>
      </c>
      <c r="T6" s="37"/>
      <c r="U6" s="39" t="s">
        <v>14</v>
      </c>
      <c r="V6" s="31"/>
      <c r="W6" s="32"/>
      <c r="X6" s="42" t="s">
        <v>15</v>
      </c>
      <c r="Y6" s="36"/>
      <c r="Z6" s="37"/>
    </row>
    <row r="7" spans="1:26" ht="20.399999999999999" x14ac:dyDescent="0.25">
      <c r="A7" s="43"/>
      <c r="B7" s="44"/>
      <c r="C7" s="45"/>
      <c r="D7" s="45"/>
      <c r="E7" s="46"/>
      <c r="F7" s="44"/>
      <c r="G7" s="46"/>
      <c r="H7" s="47" t="s">
        <v>16</v>
      </c>
      <c r="I7" s="47" t="s">
        <v>17</v>
      </c>
      <c r="J7" s="47" t="s">
        <v>18</v>
      </c>
      <c r="K7" s="44"/>
      <c r="L7" s="45"/>
      <c r="M7" s="46"/>
      <c r="N7" s="43"/>
      <c r="O7" s="44"/>
      <c r="P7" s="45"/>
      <c r="Q7" s="45"/>
      <c r="R7" s="46"/>
      <c r="S7" s="44"/>
      <c r="T7" s="46"/>
      <c r="U7" s="47" t="s">
        <v>19</v>
      </c>
      <c r="V7" s="47" t="s">
        <v>20</v>
      </c>
      <c r="W7" s="47" t="s">
        <v>21</v>
      </c>
      <c r="X7" s="44"/>
      <c r="Y7" s="45"/>
      <c r="Z7" s="46"/>
    </row>
    <row r="8" spans="1:26" ht="49.8" customHeight="1" x14ac:dyDescent="0.25">
      <c r="A8" s="48" t="s">
        <v>22</v>
      </c>
      <c r="B8" s="49" t="s">
        <v>23</v>
      </c>
      <c r="C8" s="50"/>
      <c r="D8" s="50"/>
      <c r="E8" s="51"/>
      <c r="F8" s="52" t="s">
        <v>24</v>
      </c>
      <c r="G8" s="51"/>
      <c r="H8" s="53">
        <v>3</v>
      </c>
      <c r="I8" s="53">
        <v>5</v>
      </c>
      <c r="J8" s="53">
        <f>SUM(H8*I8)</f>
        <v>15</v>
      </c>
      <c r="K8" s="54" t="s">
        <v>25</v>
      </c>
      <c r="L8" s="51"/>
      <c r="M8" s="55" t="s">
        <v>26</v>
      </c>
      <c r="N8" s="41" t="str">
        <f>A8</f>
        <v>Pre ride</v>
      </c>
      <c r="O8" s="56" t="s">
        <v>27</v>
      </c>
      <c r="P8" s="123"/>
      <c r="Q8" s="123"/>
      <c r="R8" s="124"/>
      <c r="S8" s="56" t="s">
        <v>28</v>
      </c>
      <c r="T8" s="37"/>
      <c r="U8" s="53">
        <v>2</v>
      </c>
      <c r="V8" s="53">
        <v>5</v>
      </c>
      <c r="W8" s="53">
        <f>SUM(U8*V8)</f>
        <v>10</v>
      </c>
      <c r="X8" s="57" t="s">
        <v>29</v>
      </c>
      <c r="Y8" s="50"/>
      <c r="Z8" s="58"/>
    </row>
    <row r="9" spans="1:26" ht="13.8" x14ac:dyDescent="0.25">
      <c r="A9" s="59"/>
      <c r="B9" s="60"/>
      <c r="C9" s="61"/>
      <c r="D9" s="61"/>
      <c r="E9" s="62"/>
      <c r="F9" s="60"/>
      <c r="G9" s="62"/>
      <c r="H9" s="43"/>
      <c r="I9" s="43"/>
      <c r="J9" s="43"/>
      <c r="K9" s="44"/>
      <c r="L9" s="46"/>
      <c r="M9" s="63"/>
      <c r="N9" s="43"/>
      <c r="O9" s="125"/>
      <c r="P9" s="126"/>
      <c r="Q9" s="126"/>
      <c r="R9" s="127"/>
      <c r="S9" s="60"/>
      <c r="T9" s="62"/>
      <c r="U9" s="43"/>
      <c r="V9" s="43"/>
      <c r="W9" s="43"/>
      <c r="X9" s="60"/>
      <c r="Y9" s="61"/>
      <c r="Z9" s="64"/>
    </row>
    <row r="10" spans="1:26" ht="13.8" x14ac:dyDescent="0.25">
      <c r="A10" s="59"/>
      <c r="B10" s="60"/>
      <c r="C10" s="61"/>
      <c r="D10" s="61"/>
      <c r="E10" s="62"/>
      <c r="F10" s="44"/>
      <c r="G10" s="46"/>
      <c r="H10" s="65"/>
      <c r="I10" s="65"/>
      <c r="J10" s="65"/>
      <c r="K10" s="66" t="s">
        <v>30</v>
      </c>
      <c r="L10" s="37"/>
      <c r="M10" s="67"/>
      <c r="N10" s="65"/>
      <c r="O10" s="125"/>
      <c r="P10" s="126"/>
      <c r="Q10" s="126"/>
      <c r="R10" s="127"/>
      <c r="S10" s="60"/>
      <c r="T10" s="62"/>
      <c r="U10" s="65"/>
      <c r="V10" s="65"/>
      <c r="W10" s="65"/>
      <c r="X10" s="60"/>
      <c r="Y10" s="61"/>
      <c r="Z10" s="64"/>
    </row>
    <row r="11" spans="1:26" ht="15" thickBot="1" x14ac:dyDescent="0.35">
      <c r="A11" s="68"/>
      <c r="B11" s="69"/>
      <c r="C11" s="70"/>
      <c r="D11" s="70"/>
      <c r="E11" s="71"/>
      <c r="F11" s="72" t="s">
        <v>31</v>
      </c>
      <c r="G11" s="72">
        <v>50</v>
      </c>
      <c r="H11" s="73" t="str">
        <f>VLOOKUP(J8,Values!A:B,2,FALSE)</f>
        <v>Tolerable</v>
      </c>
      <c r="I11" s="74"/>
      <c r="J11" s="75"/>
      <c r="K11" s="69"/>
      <c r="L11" s="71"/>
      <c r="M11" s="76"/>
      <c r="N11" s="77" t="s">
        <v>32</v>
      </c>
      <c r="O11" s="128"/>
      <c r="P11" s="129"/>
      <c r="Q11" s="129"/>
      <c r="R11" s="130"/>
      <c r="S11" s="44"/>
      <c r="T11" s="46"/>
      <c r="U11" s="73" t="str">
        <f>VLOOKUP(W8,Values!A:B,2,FALSE)</f>
        <v>Tolerable</v>
      </c>
      <c r="V11" s="74"/>
      <c r="W11" s="75"/>
      <c r="X11" s="78" t="s">
        <v>33</v>
      </c>
      <c r="Y11" s="79" t="s">
        <v>34</v>
      </c>
      <c r="Z11" s="80"/>
    </row>
    <row r="12" spans="1:26" ht="49.8" customHeight="1" x14ac:dyDescent="0.25">
      <c r="A12" s="48" t="s">
        <v>22</v>
      </c>
      <c r="B12" s="49" t="s">
        <v>35</v>
      </c>
      <c r="C12" s="50"/>
      <c r="D12" s="50"/>
      <c r="E12" s="51"/>
      <c r="F12" s="52" t="s">
        <v>24</v>
      </c>
      <c r="G12" s="51"/>
      <c r="H12" s="53">
        <v>2</v>
      </c>
      <c r="I12" s="53">
        <v>4</v>
      </c>
      <c r="J12" s="53">
        <f>SUM(H12*I12)</f>
        <v>8</v>
      </c>
      <c r="K12" s="54" t="s">
        <v>25</v>
      </c>
      <c r="L12" s="51"/>
      <c r="M12" s="55" t="s">
        <v>26</v>
      </c>
      <c r="N12" s="48" t="str">
        <f>A12</f>
        <v>Pre ride</v>
      </c>
      <c r="O12" s="56" t="s">
        <v>36</v>
      </c>
      <c r="P12" s="123"/>
      <c r="Q12" s="123"/>
      <c r="R12" s="124"/>
      <c r="S12" s="56" t="s">
        <v>37</v>
      </c>
      <c r="T12" s="37"/>
      <c r="U12" s="53">
        <v>2</v>
      </c>
      <c r="V12" s="53">
        <v>4</v>
      </c>
      <c r="W12" s="53">
        <f>SUM(U12*V12)</f>
        <v>8</v>
      </c>
      <c r="X12" s="57" t="s">
        <v>38</v>
      </c>
      <c r="Y12" s="50"/>
      <c r="Z12" s="58"/>
    </row>
    <row r="13" spans="1:26" ht="14.4" thickBot="1" x14ac:dyDescent="0.3">
      <c r="A13" s="59"/>
      <c r="B13" s="60"/>
      <c r="C13" s="61"/>
      <c r="D13" s="61"/>
      <c r="E13" s="62"/>
      <c r="F13" s="60"/>
      <c r="G13" s="62"/>
      <c r="H13" s="43"/>
      <c r="I13" s="43"/>
      <c r="J13" s="43"/>
      <c r="K13" s="44"/>
      <c r="L13" s="46"/>
      <c r="M13" s="63"/>
      <c r="N13" s="59"/>
      <c r="O13" s="125"/>
      <c r="P13" s="126"/>
      <c r="Q13" s="126"/>
      <c r="R13" s="127"/>
      <c r="S13" s="60"/>
      <c r="T13" s="62"/>
      <c r="U13" s="43"/>
      <c r="V13" s="43"/>
      <c r="W13" s="43"/>
      <c r="X13" s="60"/>
      <c r="Y13" s="61"/>
      <c r="Z13" s="64"/>
    </row>
    <row r="14" spans="1:26" ht="49.8" hidden="1" customHeight="1" x14ac:dyDescent="0.25">
      <c r="A14" s="59"/>
      <c r="B14" s="60"/>
      <c r="C14" s="61"/>
      <c r="D14" s="61"/>
      <c r="E14" s="62"/>
      <c r="F14" s="44"/>
      <c r="G14" s="46"/>
      <c r="H14" s="65"/>
      <c r="I14" s="65"/>
      <c r="J14" s="65"/>
      <c r="K14" s="66" t="s">
        <v>30</v>
      </c>
      <c r="L14" s="37"/>
      <c r="M14" s="67"/>
      <c r="N14" s="81"/>
      <c r="O14" s="125"/>
      <c r="P14" s="126"/>
      <c r="Q14" s="126"/>
      <c r="R14" s="127"/>
      <c r="S14" s="60"/>
      <c r="T14" s="62"/>
      <c r="U14" s="65"/>
      <c r="V14" s="65"/>
      <c r="W14" s="65"/>
      <c r="X14" s="44"/>
      <c r="Y14" s="45"/>
      <c r="Z14" s="82"/>
    </row>
    <row r="15" spans="1:26" ht="15" hidden="1" customHeight="1" thickBot="1" x14ac:dyDescent="0.35">
      <c r="A15" s="68"/>
      <c r="B15" s="69"/>
      <c r="C15" s="70"/>
      <c r="D15" s="70"/>
      <c r="E15" s="71"/>
      <c r="F15" s="72" t="s">
        <v>31</v>
      </c>
      <c r="G15" s="72">
        <v>20</v>
      </c>
      <c r="H15" s="73" t="str">
        <f>VLOOKUP(J12,Values!A:B,2,FALSE)</f>
        <v>Adequate</v>
      </c>
      <c r="I15" s="74"/>
      <c r="J15" s="75"/>
      <c r="K15" s="69"/>
      <c r="L15" s="71"/>
      <c r="M15" s="76"/>
      <c r="N15" s="77" t="s">
        <v>39</v>
      </c>
      <c r="O15" s="128"/>
      <c r="P15" s="129"/>
      <c r="Q15" s="129"/>
      <c r="R15" s="130"/>
      <c r="S15" s="44"/>
      <c r="T15" s="46"/>
      <c r="U15" s="73" t="str">
        <f>VLOOKUP(W12,Values!A:B,2,FALSE)</f>
        <v>Adequate</v>
      </c>
      <c r="V15" s="74"/>
      <c r="W15" s="75"/>
      <c r="X15" s="78" t="s">
        <v>33</v>
      </c>
      <c r="Y15" s="83" t="s">
        <v>40</v>
      </c>
      <c r="Z15" s="84"/>
    </row>
    <row r="16" spans="1:26" ht="49.8" customHeight="1" x14ac:dyDescent="0.25">
      <c r="A16" s="48" t="s">
        <v>22</v>
      </c>
      <c r="B16" s="49" t="s">
        <v>41</v>
      </c>
      <c r="C16" s="50"/>
      <c r="D16" s="50"/>
      <c r="E16" s="51"/>
      <c r="F16" s="52" t="s">
        <v>24</v>
      </c>
      <c r="G16" s="51"/>
      <c r="H16" s="53">
        <v>3</v>
      </c>
      <c r="I16" s="53">
        <v>5</v>
      </c>
      <c r="J16" s="53">
        <f>SUM(H16*I16)</f>
        <v>15</v>
      </c>
      <c r="K16" s="54" t="s">
        <v>25</v>
      </c>
      <c r="L16" s="51"/>
      <c r="M16" s="55" t="s">
        <v>26</v>
      </c>
      <c r="N16" s="41" t="str">
        <f>A16</f>
        <v>Pre ride</v>
      </c>
      <c r="O16" s="144" t="s">
        <v>100</v>
      </c>
      <c r="P16" s="123"/>
      <c r="Q16" s="123"/>
      <c r="R16" s="124"/>
      <c r="S16" s="56" t="s">
        <v>28</v>
      </c>
      <c r="T16" s="123"/>
      <c r="U16" s="53">
        <v>2</v>
      </c>
      <c r="V16" s="53">
        <v>5</v>
      </c>
      <c r="W16" s="53">
        <f>SUM(U16*V16)</f>
        <v>10</v>
      </c>
      <c r="X16" s="57" t="s">
        <v>38</v>
      </c>
      <c r="Y16" s="50"/>
      <c r="Z16" s="58"/>
    </row>
    <row r="17" spans="1:26" ht="49.8" customHeight="1" x14ac:dyDescent="0.25">
      <c r="A17" s="59"/>
      <c r="B17" s="60"/>
      <c r="C17" s="61"/>
      <c r="D17" s="61"/>
      <c r="E17" s="62"/>
      <c r="F17" s="60"/>
      <c r="G17" s="62"/>
      <c r="H17" s="43"/>
      <c r="I17" s="43"/>
      <c r="J17" s="43"/>
      <c r="K17" s="44"/>
      <c r="L17" s="46"/>
      <c r="M17" s="63"/>
      <c r="N17" s="43"/>
      <c r="O17" s="125"/>
      <c r="P17" s="126"/>
      <c r="Q17" s="126"/>
      <c r="R17" s="127"/>
      <c r="S17" s="125"/>
      <c r="T17" s="126"/>
      <c r="U17" s="43"/>
      <c r="V17" s="43"/>
      <c r="W17" s="43"/>
      <c r="X17" s="60"/>
      <c r="Y17" s="61"/>
      <c r="Z17" s="64"/>
    </row>
    <row r="18" spans="1:26" ht="49.8" customHeight="1" x14ac:dyDescent="0.25">
      <c r="A18" s="59"/>
      <c r="B18" s="60"/>
      <c r="C18" s="61"/>
      <c r="D18" s="61"/>
      <c r="E18" s="62"/>
      <c r="F18" s="44"/>
      <c r="G18" s="46"/>
      <c r="H18" s="65"/>
      <c r="I18" s="65"/>
      <c r="J18" s="65"/>
      <c r="K18" s="66" t="s">
        <v>30</v>
      </c>
      <c r="L18" s="37"/>
      <c r="M18" s="67"/>
      <c r="N18" s="65"/>
      <c r="O18" s="125"/>
      <c r="P18" s="126"/>
      <c r="Q18" s="126"/>
      <c r="R18" s="127"/>
      <c r="S18" s="125"/>
      <c r="T18" s="126"/>
      <c r="U18" s="65"/>
      <c r="V18" s="65"/>
      <c r="W18" s="65"/>
      <c r="X18" s="60"/>
      <c r="Y18" s="61"/>
      <c r="Z18" s="64"/>
    </row>
    <row r="19" spans="1:26" ht="49.8" customHeight="1" thickBot="1" x14ac:dyDescent="0.35">
      <c r="A19" s="59"/>
      <c r="B19" s="60"/>
      <c r="C19" s="61"/>
      <c r="D19" s="61"/>
      <c r="E19" s="62"/>
      <c r="F19" s="72" t="s">
        <v>31</v>
      </c>
      <c r="G19" s="72">
        <v>20</v>
      </c>
      <c r="H19" s="73" t="str">
        <f>VLOOKUP(J16,Values!A:B,2,FALSE)</f>
        <v>Tolerable</v>
      </c>
      <c r="I19" s="74"/>
      <c r="J19" s="75"/>
      <c r="K19" s="69"/>
      <c r="L19" s="71"/>
      <c r="M19" s="76"/>
      <c r="N19" s="77" t="s">
        <v>32</v>
      </c>
      <c r="O19" s="128"/>
      <c r="P19" s="129"/>
      <c r="Q19" s="129"/>
      <c r="R19" s="130"/>
      <c r="S19" s="128"/>
      <c r="T19" s="129"/>
      <c r="U19" s="73" t="str">
        <f>VLOOKUP(W16,Values!A:B,2,FALSE)</f>
        <v>Tolerable</v>
      </c>
      <c r="V19" s="74"/>
      <c r="W19" s="75"/>
      <c r="X19" s="78" t="s">
        <v>33</v>
      </c>
      <c r="Y19" s="79" t="s">
        <v>40</v>
      </c>
      <c r="Z19" s="80"/>
    </row>
    <row r="20" spans="1:26" ht="49.8" customHeight="1" x14ac:dyDescent="0.25">
      <c r="A20" s="59"/>
      <c r="B20" s="60"/>
      <c r="C20" s="61"/>
      <c r="D20" s="61"/>
      <c r="E20" s="62"/>
      <c r="F20" s="19"/>
      <c r="G20" s="96"/>
      <c r="H20" s="14"/>
      <c r="I20" s="14"/>
      <c r="J20" s="14"/>
      <c r="K20" s="16"/>
      <c r="L20" s="96"/>
      <c r="M20" s="10"/>
      <c r="N20" s="11"/>
      <c r="O20" s="131"/>
      <c r="P20" s="132"/>
      <c r="Q20" s="132"/>
      <c r="R20" s="133"/>
      <c r="S20" s="131"/>
      <c r="T20" s="132"/>
      <c r="U20" s="14"/>
      <c r="V20" s="14"/>
      <c r="W20" s="14"/>
      <c r="X20" s="25"/>
      <c r="Y20" s="110"/>
      <c r="Z20" s="111"/>
    </row>
    <row r="21" spans="1:26" ht="49.8" customHeight="1" x14ac:dyDescent="0.25">
      <c r="A21" s="59"/>
      <c r="B21" s="60"/>
      <c r="C21" s="61"/>
      <c r="D21" s="61"/>
      <c r="E21" s="62"/>
      <c r="F21" s="97"/>
      <c r="G21" s="98"/>
      <c r="H21" s="99"/>
      <c r="I21" s="99"/>
      <c r="J21" s="99"/>
      <c r="K21" s="100"/>
      <c r="L21" s="101"/>
      <c r="M21" s="102"/>
      <c r="N21" s="99"/>
      <c r="O21" s="134"/>
      <c r="P21" s="135"/>
      <c r="Q21" s="135"/>
      <c r="R21" s="136"/>
      <c r="S21" s="134"/>
      <c r="T21" s="135"/>
      <c r="U21" s="99"/>
      <c r="V21" s="99"/>
      <c r="W21" s="99"/>
      <c r="X21" s="97"/>
      <c r="Y21" s="112"/>
      <c r="Z21" s="113"/>
    </row>
    <row r="22" spans="1:26" ht="49.8" customHeight="1" x14ac:dyDescent="0.25">
      <c r="A22" s="59"/>
      <c r="B22" s="60"/>
      <c r="C22" s="61"/>
      <c r="D22" s="61"/>
      <c r="E22" s="62"/>
      <c r="F22" s="100"/>
      <c r="G22" s="101"/>
      <c r="H22" s="103"/>
      <c r="I22" s="103"/>
      <c r="J22" s="103"/>
      <c r="K22" s="17"/>
      <c r="L22" s="104"/>
      <c r="M22" s="12"/>
      <c r="N22" s="103"/>
      <c r="O22" s="134"/>
      <c r="P22" s="135"/>
      <c r="Q22" s="135"/>
      <c r="R22" s="136"/>
      <c r="S22" s="134"/>
      <c r="T22" s="135"/>
      <c r="U22" s="103"/>
      <c r="V22" s="103"/>
      <c r="W22" s="103"/>
      <c r="X22" s="114"/>
      <c r="Y22" s="115"/>
      <c r="Z22" s="116"/>
    </row>
    <row r="23" spans="1:26" ht="15" thickBot="1" x14ac:dyDescent="0.35">
      <c r="A23" s="68"/>
      <c r="B23" s="69"/>
      <c r="C23" s="70"/>
      <c r="D23" s="70"/>
      <c r="E23" s="71"/>
      <c r="F23" s="1"/>
      <c r="G23" s="1"/>
      <c r="H23" s="18"/>
      <c r="I23" s="105"/>
      <c r="J23" s="106"/>
      <c r="K23" s="107"/>
      <c r="L23" s="108"/>
      <c r="M23" s="109"/>
      <c r="N23" s="2"/>
      <c r="O23" s="137"/>
      <c r="P23" s="138"/>
      <c r="Q23" s="138"/>
      <c r="R23" s="139"/>
      <c r="S23" s="137"/>
      <c r="T23" s="138"/>
      <c r="U23" s="18"/>
      <c r="V23" s="105"/>
      <c r="W23" s="106"/>
      <c r="X23" s="3"/>
      <c r="Y23" s="26"/>
      <c r="Z23" s="122"/>
    </row>
    <row r="24" spans="1:26" ht="49.8" customHeight="1" x14ac:dyDescent="0.25">
      <c r="A24" s="48" t="s">
        <v>22</v>
      </c>
      <c r="B24" s="49" t="s">
        <v>42</v>
      </c>
      <c r="C24" s="50"/>
      <c r="D24" s="50"/>
      <c r="E24" s="51"/>
      <c r="F24" s="52" t="s">
        <v>24</v>
      </c>
      <c r="G24" s="51"/>
      <c r="H24" s="53">
        <v>3</v>
      </c>
      <c r="I24" s="53">
        <v>4</v>
      </c>
      <c r="J24" s="53">
        <f>SUM(H24*I24)</f>
        <v>12</v>
      </c>
      <c r="K24" s="54" t="s">
        <v>25</v>
      </c>
      <c r="L24" s="51"/>
      <c r="M24" s="55" t="s">
        <v>26</v>
      </c>
      <c r="N24" s="41" t="str">
        <f>A24</f>
        <v>Pre ride</v>
      </c>
      <c r="O24" s="56" t="s">
        <v>43</v>
      </c>
      <c r="P24" s="123"/>
      <c r="Q24" s="123"/>
      <c r="R24" s="124"/>
      <c r="S24" s="56" t="s">
        <v>28</v>
      </c>
      <c r="T24" s="37"/>
      <c r="U24" s="53">
        <v>1</v>
      </c>
      <c r="V24" s="53">
        <v>4</v>
      </c>
      <c r="W24" s="53">
        <f>SUM(U24*V24)</f>
        <v>4</v>
      </c>
      <c r="X24" s="57" t="s">
        <v>38</v>
      </c>
      <c r="Y24" s="50"/>
      <c r="Z24" s="58"/>
    </row>
    <row r="25" spans="1:26" ht="49.8" customHeight="1" x14ac:dyDescent="0.25">
      <c r="A25" s="59"/>
      <c r="B25" s="60"/>
      <c r="C25" s="61"/>
      <c r="D25" s="61"/>
      <c r="E25" s="62"/>
      <c r="F25" s="60"/>
      <c r="G25" s="62"/>
      <c r="H25" s="43"/>
      <c r="I25" s="43"/>
      <c r="J25" s="43"/>
      <c r="K25" s="44"/>
      <c r="L25" s="46"/>
      <c r="M25" s="63"/>
      <c r="N25" s="43"/>
      <c r="O25" s="125"/>
      <c r="P25" s="126"/>
      <c r="Q25" s="126"/>
      <c r="R25" s="127"/>
      <c r="S25" s="60"/>
      <c r="T25" s="62"/>
      <c r="U25" s="43"/>
      <c r="V25" s="43"/>
      <c r="W25" s="43"/>
      <c r="X25" s="60"/>
      <c r="Y25" s="61"/>
      <c r="Z25" s="64"/>
    </row>
    <row r="26" spans="1:26" ht="49.8" customHeight="1" x14ac:dyDescent="0.25">
      <c r="A26" s="59"/>
      <c r="B26" s="60"/>
      <c r="C26" s="61"/>
      <c r="D26" s="61"/>
      <c r="E26" s="62"/>
      <c r="F26" s="44"/>
      <c r="G26" s="46"/>
      <c r="H26" s="65"/>
      <c r="I26" s="65"/>
      <c r="J26" s="65"/>
      <c r="K26" s="66" t="s">
        <v>30</v>
      </c>
      <c r="L26" s="37"/>
      <c r="M26" s="67"/>
      <c r="N26" s="65"/>
      <c r="O26" s="125"/>
      <c r="P26" s="126"/>
      <c r="Q26" s="126"/>
      <c r="R26" s="127"/>
      <c r="S26" s="60"/>
      <c r="T26" s="62"/>
      <c r="U26" s="65"/>
      <c r="V26" s="65"/>
      <c r="W26" s="65"/>
      <c r="X26" s="60"/>
      <c r="Y26" s="61"/>
      <c r="Z26" s="64"/>
    </row>
    <row r="27" spans="1:26" ht="14.4" x14ac:dyDescent="0.3">
      <c r="A27" s="68"/>
      <c r="B27" s="69"/>
      <c r="C27" s="70"/>
      <c r="D27" s="70"/>
      <c r="E27" s="71"/>
      <c r="F27" s="72" t="s">
        <v>31</v>
      </c>
      <c r="G27" s="72">
        <v>20</v>
      </c>
      <c r="H27" s="73" t="e">
        <f>VLOOKUP(J24,[1]Values!A:B,2,FALSE)</f>
        <v>#N/A</v>
      </c>
      <c r="I27" s="74"/>
      <c r="J27" s="75"/>
      <c r="K27" s="69"/>
      <c r="L27" s="71"/>
      <c r="M27" s="76"/>
      <c r="N27" s="77" t="s">
        <v>44</v>
      </c>
      <c r="O27" s="128"/>
      <c r="P27" s="129"/>
      <c r="Q27" s="129"/>
      <c r="R27" s="130"/>
      <c r="S27" s="44"/>
      <c r="T27" s="46"/>
      <c r="U27" s="73" t="e">
        <f>VLOOKUP(W24,[1]Values!A:B,2,FALSE)</f>
        <v>#N/A</v>
      </c>
      <c r="V27" s="74"/>
      <c r="W27" s="75"/>
      <c r="X27" s="78" t="s">
        <v>33</v>
      </c>
      <c r="Y27" s="79" t="s">
        <v>40</v>
      </c>
      <c r="Z27" s="80"/>
    </row>
    <row r="28" spans="1:26" ht="49.8" customHeight="1" x14ac:dyDescent="0.25">
      <c r="A28" s="48" t="s">
        <v>22</v>
      </c>
      <c r="B28" s="85" t="s">
        <v>45</v>
      </c>
      <c r="C28" s="50"/>
      <c r="D28" s="50"/>
      <c r="E28" s="51"/>
      <c r="F28" s="52" t="s">
        <v>24</v>
      </c>
      <c r="G28" s="51"/>
      <c r="H28" s="53">
        <v>3</v>
      </c>
      <c r="I28" s="53">
        <v>4</v>
      </c>
      <c r="J28" s="53">
        <f>SUM(H28*I28)</f>
        <v>12</v>
      </c>
      <c r="K28" s="54" t="s">
        <v>25</v>
      </c>
      <c r="L28" s="51"/>
      <c r="M28" s="55" t="s">
        <v>26</v>
      </c>
      <c r="N28" s="41" t="str">
        <f>A28</f>
        <v>Pre ride</v>
      </c>
      <c r="O28" s="56" t="s">
        <v>46</v>
      </c>
      <c r="P28" s="123"/>
      <c r="Q28" s="123"/>
      <c r="R28" s="124"/>
      <c r="S28" s="56" t="s">
        <v>28</v>
      </c>
      <c r="T28" s="37"/>
      <c r="U28" s="53">
        <v>1</v>
      </c>
      <c r="V28" s="53">
        <v>4</v>
      </c>
      <c r="W28" s="53">
        <f>SUM(U28*V28)</f>
        <v>4</v>
      </c>
      <c r="X28" s="57" t="s">
        <v>38</v>
      </c>
      <c r="Y28" s="50"/>
      <c r="Z28" s="58"/>
    </row>
    <row r="29" spans="1:26" ht="49.8" customHeight="1" x14ac:dyDescent="0.25">
      <c r="A29" s="59"/>
      <c r="B29" s="60"/>
      <c r="C29" s="61"/>
      <c r="D29" s="61"/>
      <c r="E29" s="62"/>
      <c r="F29" s="60"/>
      <c r="G29" s="62"/>
      <c r="H29" s="43"/>
      <c r="I29" s="43"/>
      <c r="J29" s="43"/>
      <c r="K29" s="44"/>
      <c r="L29" s="46"/>
      <c r="M29" s="63"/>
      <c r="N29" s="43"/>
      <c r="O29" s="125"/>
      <c r="P29" s="126"/>
      <c r="Q29" s="126"/>
      <c r="R29" s="127"/>
      <c r="S29" s="60"/>
      <c r="T29" s="62"/>
      <c r="U29" s="43"/>
      <c r="V29" s="43"/>
      <c r="W29" s="43"/>
      <c r="X29" s="60"/>
      <c r="Y29" s="61"/>
      <c r="Z29" s="64"/>
    </row>
    <row r="30" spans="1:26" ht="49.8" customHeight="1" x14ac:dyDescent="0.25">
      <c r="A30" s="59"/>
      <c r="B30" s="60"/>
      <c r="C30" s="61"/>
      <c r="D30" s="61"/>
      <c r="E30" s="62"/>
      <c r="F30" s="44"/>
      <c r="G30" s="46"/>
      <c r="H30" s="65"/>
      <c r="I30" s="65"/>
      <c r="J30" s="65"/>
      <c r="K30" s="66" t="s">
        <v>30</v>
      </c>
      <c r="L30" s="37"/>
      <c r="M30" s="67"/>
      <c r="N30" s="65"/>
      <c r="O30" s="125"/>
      <c r="P30" s="126"/>
      <c r="Q30" s="126"/>
      <c r="R30" s="127"/>
      <c r="S30" s="60"/>
      <c r="T30" s="62"/>
      <c r="U30" s="65"/>
      <c r="V30" s="65"/>
      <c r="W30" s="65"/>
      <c r="X30" s="60"/>
      <c r="Y30" s="61"/>
      <c r="Z30" s="64"/>
    </row>
    <row r="31" spans="1:26" ht="49.8" customHeight="1" thickBot="1" x14ac:dyDescent="0.35">
      <c r="A31" s="68"/>
      <c r="B31" s="69"/>
      <c r="C31" s="70"/>
      <c r="D31" s="70"/>
      <c r="E31" s="71"/>
      <c r="F31" s="72" t="s">
        <v>31</v>
      </c>
      <c r="G31" s="72">
        <v>20</v>
      </c>
      <c r="H31" s="73" t="e">
        <f>VLOOKUP(J28,[2]Values!A:B,2,FALSE)</f>
        <v>#N/A</v>
      </c>
      <c r="I31" s="74"/>
      <c r="J31" s="75"/>
      <c r="K31" s="69"/>
      <c r="L31" s="71"/>
      <c r="M31" s="76"/>
      <c r="N31" s="77" t="s">
        <v>47</v>
      </c>
      <c r="O31" s="128"/>
      <c r="P31" s="129"/>
      <c r="Q31" s="129"/>
      <c r="R31" s="130"/>
      <c r="S31" s="44"/>
      <c r="T31" s="46"/>
      <c r="U31" s="83" t="e">
        <f>VLOOKUP(W28,[2]Values!A:B,2,FALSE)</f>
        <v>#N/A</v>
      </c>
      <c r="V31" s="84"/>
      <c r="W31" s="140"/>
      <c r="X31" s="141" t="s">
        <v>33</v>
      </c>
      <c r="Y31" s="83" t="s">
        <v>40</v>
      </c>
      <c r="Z31" s="84"/>
    </row>
    <row r="32" spans="1:26" ht="28.8" x14ac:dyDescent="0.3">
      <c r="A32" s="86"/>
      <c r="B32" s="86"/>
      <c r="C32" s="86"/>
      <c r="D32" s="86"/>
      <c r="E32" s="86"/>
      <c r="F32" s="87"/>
      <c r="G32" s="87"/>
      <c r="H32" s="86"/>
      <c r="I32" s="86"/>
      <c r="J32" s="86"/>
      <c r="K32" s="88"/>
      <c r="L32" s="88"/>
      <c r="M32" s="86"/>
      <c r="N32" s="86"/>
      <c r="O32" s="86"/>
      <c r="P32" s="86"/>
      <c r="Q32" s="86"/>
      <c r="R32" s="86"/>
      <c r="S32" s="87"/>
      <c r="T32" s="87"/>
      <c r="U32" s="86"/>
      <c r="V32" s="86"/>
      <c r="W32" s="86"/>
      <c r="X32" s="88"/>
      <c r="Y32" s="88"/>
      <c r="Z32" s="86"/>
    </row>
    <row r="33" spans="1:26" ht="49.8" customHeight="1" x14ac:dyDescent="0.3">
      <c r="A33" s="89">
        <v>44203</v>
      </c>
      <c r="B33" s="90" t="s">
        <v>48</v>
      </c>
      <c r="C33" s="91">
        <v>0.58333333333333337</v>
      </c>
      <c r="D33" s="92" t="s">
        <v>49</v>
      </c>
      <c r="E33" s="32"/>
      <c r="F33" s="33" t="s">
        <v>50</v>
      </c>
      <c r="G33" s="32"/>
      <c r="H33" s="33" t="s">
        <v>51</v>
      </c>
      <c r="I33" s="32"/>
      <c r="J33" s="93">
        <v>45669</v>
      </c>
      <c r="K33" s="31"/>
      <c r="L33" s="32"/>
      <c r="N33" s="89">
        <f>A33</f>
        <v>44203</v>
      </c>
      <c r="O33" s="90" t="s">
        <v>48</v>
      </c>
      <c r="P33" s="91">
        <v>0.58333333333333337</v>
      </c>
      <c r="Q33" s="92" t="s">
        <v>49</v>
      </c>
      <c r="R33" s="32"/>
      <c r="S33" s="33" t="s">
        <v>50</v>
      </c>
      <c r="T33" s="32"/>
      <c r="U33" s="33" t="s">
        <v>51</v>
      </c>
      <c r="V33" s="32"/>
      <c r="W33" s="93">
        <f>J33</f>
        <v>45669</v>
      </c>
      <c r="X33" s="31"/>
      <c r="Y33" s="32"/>
    </row>
    <row r="34" spans="1:26" ht="13.8" x14ac:dyDescent="0.25">
      <c r="J34" s="94"/>
      <c r="K34" s="61"/>
      <c r="L34" s="61"/>
      <c r="M34" s="61"/>
      <c r="W34" s="94"/>
      <c r="X34" s="61"/>
      <c r="Y34" s="61"/>
      <c r="Z34" s="61"/>
    </row>
    <row r="35" spans="1:26" ht="49.8" customHeight="1" x14ac:dyDescent="0.3">
      <c r="A35" s="90" t="s">
        <v>52</v>
      </c>
      <c r="B35" s="33" t="s">
        <v>53</v>
      </c>
      <c r="C35" s="31"/>
      <c r="D35" s="32"/>
      <c r="E35" s="90" t="s">
        <v>54</v>
      </c>
      <c r="F35" s="33" t="s">
        <v>55</v>
      </c>
      <c r="G35" s="31"/>
      <c r="H35" s="32"/>
      <c r="I35" s="90" t="s">
        <v>56</v>
      </c>
      <c r="J35" s="61"/>
      <c r="K35" s="61"/>
      <c r="L35" s="61"/>
      <c r="M35" s="61"/>
      <c r="N35" s="90" t="s">
        <v>52</v>
      </c>
      <c r="O35" s="33" t="str">
        <f>B35</f>
        <v>Adrian Crowe</v>
      </c>
      <c r="P35" s="31"/>
      <c r="Q35" s="32"/>
      <c r="R35" s="90" t="s">
        <v>54</v>
      </c>
      <c r="S35" s="33" t="str">
        <f>F35</f>
        <v>Coach</v>
      </c>
      <c r="T35" s="31"/>
      <c r="U35" s="32"/>
      <c r="V35" s="90" t="s">
        <v>56</v>
      </c>
      <c r="W35" s="61"/>
      <c r="X35" s="61"/>
      <c r="Y35" s="61"/>
      <c r="Z35" s="61"/>
    </row>
    <row r="36" spans="1:26" ht="13.8" x14ac:dyDescent="0.25">
      <c r="J36" s="45"/>
      <c r="K36" s="45"/>
      <c r="L36" s="45"/>
      <c r="M36" s="45"/>
      <c r="W36" s="45"/>
      <c r="X36" s="45"/>
      <c r="Y36" s="45"/>
      <c r="Z36" s="45"/>
    </row>
    <row r="37" spans="1:26" ht="49.8" customHeight="1" x14ac:dyDescent="0.25">
      <c r="A37" s="27" t="s">
        <v>0</v>
      </c>
      <c r="N37" s="27" t="s">
        <v>1</v>
      </c>
    </row>
    <row r="38" spans="1:26" ht="13.8" x14ac:dyDescent="0.25"/>
    <row r="39" spans="1:26" ht="49.8" customHeight="1" x14ac:dyDescent="0.3">
      <c r="A39" s="29" t="s">
        <v>2</v>
      </c>
      <c r="B39" s="30" t="s">
        <v>57</v>
      </c>
      <c r="C39" s="31"/>
      <c r="D39" s="31"/>
      <c r="E39" s="31"/>
      <c r="F39" s="31"/>
      <c r="G39" s="31"/>
      <c r="H39" s="32"/>
      <c r="I39" s="29" t="s">
        <v>4</v>
      </c>
      <c r="J39" s="33" t="str">
        <f>J4</f>
        <v>Club Cycle</v>
      </c>
      <c r="K39" s="31"/>
      <c r="L39" s="32"/>
      <c r="N39" s="29" t="s">
        <v>2</v>
      </c>
      <c r="O39" s="30" t="s">
        <v>5</v>
      </c>
      <c r="P39" s="31"/>
      <c r="Q39" s="31"/>
      <c r="R39" s="31"/>
      <c r="S39" s="31"/>
      <c r="T39" s="31"/>
      <c r="U39" s="32"/>
      <c r="V39" s="29" t="s">
        <v>4</v>
      </c>
      <c r="W39" s="33" t="str">
        <f>J4</f>
        <v>Club Cycle</v>
      </c>
      <c r="X39" s="31"/>
      <c r="Y39" s="32"/>
    </row>
    <row r="40" spans="1:26" ht="13.8" x14ac:dyDescent="0.25"/>
    <row r="41" spans="1:26" ht="49.8" customHeight="1" x14ac:dyDescent="0.25">
      <c r="A41" s="34" t="s">
        <v>6</v>
      </c>
      <c r="B41" s="35" t="s">
        <v>7</v>
      </c>
      <c r="C41" s="36"/>
      <c r="D41" s="36"/>
      <c r="E41" s="37"/>
      <c r="F41" s="38" t="s">
        <v>8</v>
      </c>
      <c r="G41" s="37"/>
      <c r="H41" s="39" t="s">
        <v>9</v>
      </c>
      <c r="I41" s="31"/>
      <c r="J41" s="32"/>
      <c r="K41" s="40" t="s">
        <v>10</v>
      </c>
      <c r="L41" s="36"/>
      <c r="M41" s="37"/>
      <c r="N41" s="41" t="s">
        <v>11</v>
      </c>
      <c r="O41" s="42" t="s">
        <v>12</v>
      </c>
      <c r="P41" s="36"/>
      <c r="Q41" s="36"/>
      <c r="R41" s="37"/>
      <c r="S41" s="35" t="s">
        <v>13</v>
      </c>
      <c r="T41" s="37"/>
      <c r="U41" s="39" t="s">
        <v>14</v>
      </c>
      <c r="V41" s="31"/>
      <c r="W41" s="32"/>
      <c r="X41" s="42" t="s">
        <v>15</v>
      </c>
      <c r="Y41" s="36"/>
      <c r="Z41" s="37"/>
    </row>
    <row r="42" spans="1:26" ht="49.8" customHeight="1" thickBot="1" x14ac:dyDescent="0.3">
      <c r="A42" s="43"/>
      <c r="B42" s="44"/>
      <c r="C42" s="45"/>
      <c r="D42" s="45"/>
      <c r="E42" s="46"/>
      <c r="F42" s="44"/>
      <c r="G42" s="46"/>
      <c r="H42" s="47" t="s">
        <v>16</v>
      </c>
      <c r="I42" s="47" t="s">
        <v>17</v>
      </c>
      <c r="J42" s="47" t="s">
        <v>18</v>
      </c>
      <c r="K42" s="44"/>
      <c r="L42" s="45"/>
      <c r="M42" s="46"/>
      <c r="N42" s="43"/>
      <c r="O42" s="44"/>
      <c r="P42" s="45"/>
      <c r="Q42" s="45"/>
      <c r="R42" s="46"/>
      <c r="S42" s="44"/>
      <c r="T42" s="46"/>
      <c r="U42" s="47" t="s">
        <v>19</v>
      </c>
      <c r="V42" s="47" t="s">
        <v>20</v>
      </c>
      <c r="W42" s="47" t="s">
        <v>21</v>
      </c>
      <c r="X42" s="44"/>
      <c r="Y42" s="45"/>
      <c r="Z42" s="46"/>
    </row>
    <row r="43" spans="1:26" ht="49.8" customHeight="1" x14ac:dyDescent="0.25">
      <c r="A43" s="95" t="s">
        <v>58</v>
      </c>
      <c r="B43" s="49" t="s">
        <v>59</v>
      </c>
      <c r="C43" s="50"/>
      <c r="D43" s="50"/>
      <c r="E43" s="51"/>
      <c r="F43" s="52" t="s">
        <v>24</v>
      </c>
      <c r="G43" s="51"/>
      <c r="H43" s="53">
        <v>3</v>
      </c>
      <c r="I43" s="53">
        <v>5</v>
      </c>
      <c r="J43" s="53">
        <f>SUM(H43*I43)</f>
        <v>15</v>
      </c>
      <c r="K43" s="54" t="s">
        <v>25</v>
      </c>
      <c r="L43" s="51"/>
      <c r="M43" s="55" t="s">
        <v>26</v>
      </c>
      <c r="N43" s="95" t="str">
        <f>A43</f>
        <v>Ride</v>
      </c>
      <c r="O43" s="56" t="s">
        <v>60</v>
      </c>
      <c r="P43" s="123"/>
      <c r="Q43" s="123"/>
      <c r="R43" s="124"/>
      <c r="S43" s="56" t="s">
        <v>28</v>
      </c>
      <c r="T43" s="37"/>
      <c r="U43" s="53">
        <v>2</v>
      </c>
      <c r="V43" s="53">
        <v>5</v>
      </c>
      <c r="W43" s="53">
        <f>SUM(U43*V43)</f>
        <v>10</v>
      </c>
      <c r="X43" s="49" t="s">
        <v>61</v>
      </c>
      <c r="Y43" s="50"/>
      <c r="Z43" s="58"/>
    </row>
    <row r="44" spans="1:26" ht="49.8" customHeight="1" x14ac:dyDescent="0.25">
      <c r="A44" s="59"/>
      <c r="B44" s="60"/>
      <c r="C44" s="61"/>
      <c r="D44" s="61"/>
      <c r="E44" s="62"/>
      <c r="F44" s="60"/>
      <c r="G44" s="62"/>
      <c r="H44" s="43"/>
      <c r="I44" s="43"/>
      <c r="J44" s="43"/>
      <c r="K44" s="44"/>
      <c r="L44" s="46"/>
      <c r="M44" s="63"/>
      <c r="N44" s="59"/>
      <c r="O44" s="125"/>
      <c r="P44" s="126"/>
      <c r="Q44" s="126"/>
      <c r="R44" s="127"/>
      <c r="S44" s="60"/>
      <c r="T44" s="62"/>
      <c r="U44" s="43"/>
      <c r="V44" s="43"/>
      <c r="W44" s="43"/>
      <c r="X44" s="60"/>
      <c r="Y44" s="61"/>
      <c r="Z44" s="64"/>
    </row>
    <row r="45" spans="1:26" ht="49.8" customHeight="1" x14ac:dyDescent="0.25">
      <c r="A45" s="59"/>
      <c r="B45" s="60"/>
      <c r="C45" s="61"/>
      <c r="D45" s="61"/>
      <c r="E45" s="62"/>
      <c r="F45" s="44"/>
      <c r="G45" s="46"/>
      <c r="H45" s="65"/>
      <c r="I45" s="65"/>
      <c r="J45" s="65"/>
      <c r="K45" s="66" t="s">
        <v>30</v>
      </c>
      <c r="L45" s="37"/>
      <c r="M45" s="67"/>
      <c r="N45" s="81"/>
      <c r="O45" s="125"/>
      <c r="P45" s="126"/>
      <c r="Q45" s="126"/>
      <c r="R45" s="127"/>
      <c r="S45" s="60"/>
      <c r="T45" s="62"/>
      <c r="U45" s="65"/>
      <c r="V45" s="65"/>
      <c r="W45" s="65"/>
      <c r="X45" s="44"/>
      <c r="Y45" s="45"/>
      <c r="Z45" s="82"/>
    </row>
    <row r="46" spans="1:26" ht="46.2" customHeight="1" thickBot="1" x14ac:dyDescent="0.35">
      <c r="A46" s="68"/>
      <c r="B46" s="69"/>
      <c r="C46" s="70"/>
      <c r="D46" s="70"/>
      <c r="E46" s="71"/>
      <c r="F46" s="72" t="s">
        <v>31</v>
      </c>
      <c r="G46" s="72">
        <v>20</v>
      </c>
      <c r="H46" s="73" t="str">
        <f>VLOOKUP(J43,Values!A:B,2,FALSE)</f>
        <v>Tolerable</v>
      </c>
      <c r="I46" s="74"/>
      <c r="J46" s="75"/>
      <c r="K46" s="69"/>
      <c r="L46" s="71"/>
      <c r="M46" s="76"/>
      <c r="N46" s="77" t="s">
        <v>32</v>
      </c>
      <c r="O46" s="128"/>
      <c r="P46" s="129"/>
      <c r="Q46" s="129"/>
      <c r="R46" s="130"/>
      <c r="S46" s="44"/>
      <c r="T46" s="46"/>
      <c r="U46" s="73" t="str">
        <f>VLOOKUP(W43,Values!A:B,2,FALSE)</f>
        <v>Tolerable</v>
      </c>
      <c r="V46" s="74"/>
      <c r="W46" s="75"/>
      <c r="X46" s="78" t="s">
        <v>33</v>
      </c>
      <c r="Y46" s="83" t="s">
        <v>40</v>
      </c>
      <c r="Z46" s="84"/>
    </row>
    <row r="47" spans="1:26" ht="13.8" x14ac:dyDescent="0.25">
      <c r="A47" s="13"/>
      <c r="B47" s="15"/>
      <c r="C47" s="110"/>
      <c r="D47" s="110"/>
      <c r="E47" s="96"/>
      <c r="F47" s="19"/>
      <c r="G47" s="96"/>
      <c r="H47" s="14"/>
      <c r="I47" s="14"/>
      <c r="J47" s="14"/>
      <c r="K47" s="16"/>
      <c r="L47" s="96"/>
      <c r="M47" s="10"/>
      <c r="N47" s="13"/>
      <c r="O47" s="131"/>
      <c r="P47" s="132"/>
      <c r="Q47" s="132"/>
      <c r="R47" s="133"/>
      <c r="S47" s="20"/>
      <c r="T47" s="104"/>
      <c r="U47" s="14"/>
      <c r="V47" s="14"/>
      <c r="W47" s="14"/>
      <c r="X47" s="15"/>
      <c r="Y47" s="110"/>
      <c r="Z47" s="111"/>
    </row>
    <row r="48" spans="1:26" ht="13.8" x14ac:dyDescent="0.25">
      <c r="A48" s="117"/>
      <c r="B48" s="97"/>
      <c r="C48" s="112"/>
      <c r="D48" s="112"/>
      <c r="E48" s="98"/>
      <c r="F48" s="97"/>
      <c r="G48" s="98"/>
      <c r="H48" s="99"/>
      <c r="I48" s="99"/>
      <c r="J48" s="99"/>
      <c r="K48" s="100"/>
      <c r="L48" s="101"/>
      <c r="M48" s="102"/>
      <c r="N48" s="117"/>
      <c r="O48" s="134"/>
      <c r="P48" s="135"/>
      <c r="Q48" s="135"/>
      <c r="R48" s="136"/>
      <c r="S48" s="97"/>
      <c r="T48" s="98"/>
      <c r="U48" s="99"/>
      <c r="V48" s="99"/>
      <c r="W48" s="99"/>
      <c r="X48" s="97"/>
      <c r="Y48" s="112"/>
      <c r="Z48" s="113"/>
    </row>
    <row r="49" spans="1:26" ht="13.8" x14ac:dyDescent="0.25">
      <c r="A49" s="117"/>
      <c r="B49" s="97"/>
      <c r="C49" s="112"/>
      <c r="D49" s="112"/>
      <c r="E49" s="98"/>
      <c r="F49" s="100"/>
      <c r="G49" s="101"/>
      <c r="H49" s="103"/>
      <c r="I49" s="103"/>
      <c r="J49" s="103"/>
      <c r="K49" s="17"/>
      <c r="L49" s="104"/>
      <c r="M49" s="12"/>
      <c r="N49" s="118"/>
      <c r="O49" s="134"/>
      <c r="P49" s="135"/>
      <c r="Q49" s="135"/>
      <c r="R49" s="136"/>
      <c r="S49" s="97"/>
      <c r="T49" s="98"/>
      <c r="U49" s="103"/>
      <c r="V49" s="103"/>
      <c r="W49" s="103"/>
      <c r="X49" s="100"/>
      <c r="Y49" s="119"/>
      <c r="Z49" s="120"/>
    </row>
    <row r="50" spans="1:26" ht="15" thickBot="1" x14ac:dyDescent="0.35">
      <c r="A50" s="142"/>
      <c r="B50" s="107"/>
      <c r="C50" s="143"/>
      <c r="D50" s="143"/>
      <c r="E50" s="108"/>
      <c r="F50" s="1"/>
      <c r="G50" s="1"/>
      <c r="H50" s="18"/>
      <c r="I50" s="105"/>
      <c r="J50" s="106"/>
      <c r="K50" s="107"/>
      <c r="L50" s="108"/>
      <c r="M50" s="109"/>
      <c r="N50" s="2"/>
      <c r="O50" s="137"/>
      <c r="P50" s="138"/>
      <c r="Q50" s="138"/>
      <c r="R50" s="139"/>
      <c r="S50" s="100"/>
      <c r="T50" s="101"/>
      <c r="U50" s="18"/>
      <c r="V50" s="105"/>
      <c r="W50" s="106"/>
      <c r="X50" s="3"/>
      <c r="Y50" s="22"/>
      <c r="Z50" s="121"/>
    </row>
    <row r="51" spans="1:26" ht="13.8" x14ac:dyDescent="0.25">
      <c r="A51" s="13"/>
      <c r="B51" s="15"/>
      <c r="C51" s="110"/>
      <c r="D51" s="110"/>
      <c r="E51" s="96"/>
      <c r="F51" s="19"/>
      <c r="G51" s="96"/>
      <c r="H51" s="14"/>
      <c r="I51" s="14"/>
      <c r="J51" s="14"/>
      <c r="K51" s="16"/>
      <c r="L51" s="96"/>
      <c r="M51" s="10"/>
      <c r="N51" s="13"/>
      <c r="O51" s="131"/>
      <c r="P51" s="132"/>
      <c r="Q51" s="132"/>
      <c r="R51" s="133"/>
      <c r="S51" s="20"/>
      <c r="T51" s="104"/>
      <c r="U51" s="14"/>
      <c r="V51" s="14"/>
      <c r="W51" s="14"/>
      <c r="X51" s="15"/>
      <c r="Y51" s="110"/>
      <c r="Z51" s="111"/>
    </row>
    <row r="52" spans="1:26" ht="13.8" x14ac:dyDescent="0.25">
      <c r="A52" s="117"/>
      <c r="B52" s="97"/>
      <c r="C52" s="112"/>
      <c r="D52" s="112"/>
      <c r="E52" s="98"/>
      <c r="F52" s="97"/>
      <c r="G52" s="98"/>
      <c r="H52" s="99"/>
      <c r="I52" s="99"/>
      <c r="J52" s="99"/>
      <c r="K52" s="100"/>
      <c r="L52" s="101"/>
      <c r="M52" s="102"/>
      <c r="N52" s="117"/>
      <c r="O52" s="134"/>
      <c r="P52" s="135"/>
      <c r="Q52" s="135"/>
      <c r="R52" s="136"/>
      <c r="S52" s="97"/>
      <c r="T52" s="98"/>
      <c r="U52" s="99"/>
      <c r="V52" s="99"/>
      <c r="W52" s="99"/>
      <c r="X52" s="97"/>
      <c r="Y52" s="112"/>
      <c r="Z52" s="113"/>
    </row>
    <row r="53" spans="1:26" ht="13.8" x14ac:dyDescent="0.25">
      <c r="A53" s="117"/>
      <c r="B53" s="97"/>
      <c r="C53" s="112"/>
      <c r="D53" s="112"/>
      <c r="E53" s="98"/>
      <c r="F53" s="100"/>
      <c r="G53" s="101"/>
      <c r="H53" s="103"/>
      <c r="I53" s="103"/>
      <c r="J53" s="103"/>
      <c r="K53" s="17"/>
      <c r="L53" s="104"/>
      <c r="M53" s="12"/>
      <c r="N53" s="118"/>
      <c r="O53" s="134"/>
      <c r="P53" s="135"/>
      <c r="Q53" s="135"/>
      <c r="R53" s="136"/>
      <c r="S53" s="97"/>
      <c r="T53" s="98"/>
      <c r="U53" s="103"/>
      <c r="V53" s="103"/>
      <c r="W53" s="103"/>
      <c r="X53" s="100"/>
      <c r="Y53" s="119"/>
      <c r="Z53" s="120"/>
    </row>
    <row r="54" spans="1:26" ht="15" thickBot="1" x14ac:dyDescent="0.35">
      <c r="A54" s="142"/>
      <c r="B54" s="107"/>
      <c r="C54" s="143"/>
      <c r="D54" s="143"/>
      <c r="E54" s="108"/>
      <c r="F54" s="1"/>
      <c r="G54" s="1"/>
      <c r="H54" s="18"/>
      <c r="I54" s="105"/>
      <c r="J54" s="106"/>
      <c r="K54" s="107"/>
      <c r="L54" s="108"/>
      <c r="M54" s="109"/>
      <c r="N54" s="2"/>
      <c r="O54" s="137"/>
      <c r="P54" s="138"/>
      <c r="Q54" s="138"/>
      <c r="R54" s="139"/>
      <c r="S54" s="100"/>
      <c r="T54" s="101"/>
      <c r="U54" s="18"/>
      <c r="V54" s="105"/>
      <c r="W54" s="106"/>
      <c r="X54" s="3"/>
      <c r="Y54" s="22"/>
      <c r="Z54" s="121"/>
    </row>
    <row r="55" spans="1:26" ht="49.8" customHeight="1" x14ac:dyDescent="0.25">
      <c r="A55" s="48" t="s">
        <v>62</v>
      </c>
      <c r="B55" s="49" t="s">
        <v>63</v>
      </c>
      <c r="C55" s="50"/>
      <c r="D55" s="50"/>
      <c r="E55" s="51"/>
      <c r="F55" s="52" t="s">
        <v>24</v>
      </c>
      <c r="G55" s="51"/>
      <c r="H55" s="53">
        <v>3</v>
      </c>
      <c r="I55" s="53">
        <v>5</v>
      </c>
      <c r="J55" s="53">
        <f>SUM(H55*I55)</f>
        <v>15</v>
      </c>
      <c r="K55" s="54" t="s">
        <v>25</v>
      </c>
      <c r="L55" s="51"/>
      <c r="M55" s="55" t="s">
        <v>26</v>
      </c>
      <c r="N55" s="41" t="str">
        <f>A55</f>
        <v>ride</v>
      </c>
      <c r="O55" s="56" t="s">
        <v>64</v>
      </c>
      <c r="P55" s="123"/>
      <c r="Q55" s="123"/>
      <c r="R55" s="124"/>
      <c r="S55" s="56" t="s">
        <v>28</v>
      </c>
      <c r="T55" s="37"/>
      <c r="U55" s="53">
        <v>1</v>
      </c>
      <c r="V55" s="53">
        <v>5</v>
      </c>
      <c r="W55" s="53">
        <f>SUM(U55*V55)</f>
        <v>5</v>
      </c>
      <c r="X55" s="57" t="s">
        <v>65</v>
      </c>
      <c r="Y55" s="50"/>
      <c r="Z55" s="58"/>
    </row>
    <row r="56" spans="1:26" ht="13.8" x14ac:dyDescent="0.25">
      <c r="A56" s="59"/>
      <c r="B56" s="60"/>
      <c r="C56" s="61"/>
      <c r="D56" s="61"/>
      <c r="E56" s="62"/>
      <c r="F56" s="60"/>
      <c r="G56" s="62"/>
      <c r="H56" s="43"/>
      <c r="I56" s="43"/>
      <c r="J56" s="43"/>
      <c r="K56" s="44"/>
      <c r="L56" s="46"/>
      <c r="M56" s="63"/>
      <c r="N56" s="43"/>
      <c r="O56" s="125"/>
      <c r="P56" s="126"/>
      <c r="Q56" s="126"/>
      <c r="R56" s="127"/>
      <c r="S56" s="60"/>
      <c r="T56" s="62"/>
      <c r="U56" s="43"/>
      <c r="V56" s="43"/>
      <c r="W56" s="43"/>
      <c r="X56" s="60"/>
      <c r="Y56" s="61"/>
      <c r="Z56" s="64"/>
    </row>
    <row r="57" spans="1:26" ht="13.8" x14ac:dyDescent="0.25">
      <c r="A57" s="59"/>
      <c r="B57" s="60"/>
      <c r="C57" s="61"/>
      <c r="D57" s="61"/>
      <c r="E57" s="62"/>
      <c r="F57" s="44"/>
      <c r="G57" s="46"/>
      <c r="H57" s="65"/>
      <c r="I57" s="65"/>
      <c r="J57" s="65"/>
      <c r="K57" s="66" t="s">
        <v>30</v>
      </c>
      <c r="L57" s="37"/>
      <c r="M57" s="67"/>
      <c r="N57" s="65"/>
      <c r="O57" s="125"/>
      <c r="P57" s="126"/>
      <c r="Q57" s="126"/>
      <c r="R57" s="127"/>
      <c r="S57" s="60"/>
      <c r="T57" s="62"/>
      <c r="U57" s="65"/>
      <c r="V57" s="65"/>
      <c r="W57" s="65"/>
      <c r="X57" s="60"/>
      <c r="Y57" s="61"/>
      <c r="Z57" s="64"/>
    </row>
    <row r="58" spans="1:26" ht="174.6" customHeight="1" thickBot="1" x14ac:dyDescent="0.35">
      <c r="A58" s="68"/>
      <c r="B58" s="69"/>
      <c r="C58" s="70"/>
      <c r="D58" s="70"/>
      <c r="E58" s="71"/>
      <c r="F58" s="72" t="s">
        <v>31</v>
      </c>
      <c r="G58" s="72">
        <v>20</v>
      </c>
      <c r="H58" s="73" t="str">
        <f>VLOOKUP(J55,Values!A:B,2,FALSE)</f>
        <v>Tolerable</v>
      </c>
      <c r="I58" s="74"/>
      <c r="J58" s="75"/>
      <c r="K58" s="69"/>
      <c r="L58" s="71"/>
      <c r="M58" s="76"/>
      <c r="N58" s="77" t="s">
        <v>32</v>
      </c>
      <c r="O58" s="128"/>
      <c r="P58" s="129"/>
      <c r="Q58" s="129"/>
      <c r="R58" s="130"/>
      <c r="S58" s="44"/>
      <c r="T58" s="46"/>
      <c r="U58" s="73" t="str">
        <f>VLOOKUP(W55,Values!A:B,2,FALSE)</f>
        <v>Adequate</v>
      </c>
      <c r="V58" s="74"/>
      <c r="W58" s="75"/>
      <c r="X58" s="78" t="s">
        <v>33</v>
      </c>
      <c r="Y58" s="79" t="s">
        <v>40</v>
      </c>
      <c r="Z58" s="80"/>
    </row>
    <row r="59" spans="1:26" ht="13.8" x14ac:dyDescent="0.25">
      <c r="A59" s="13"/>
      <c r="B59" s="15"/>
      <c r="C59" s="110"/>
      <c r="D59" s="110"/>
      <c r="E59" s="96"/>
      <c r="F59" s="19"/>
      <c r="G59" s="96"/>
      <c r="H59" s="14"/>
      <c r="I59" s="14"/>
      <c r="J59" s="14"/>
      <c r="K59" s="16"/>
      <c r="L59" s="96"/>
      <c r="M59" s="10"/>
      <c r="N59" s="13"/>
      <c r="O59" s="131"/>
      <c r="P59" s="132"/>
      <c r="Q59" s="132"/>
      <c r="R59" s="133"/>
      <c r="S59" s="21"/>
      <c r="T59" s="104"/>
      <c r="U59" s="14"/>
      <c r="V59" s="14"/>
      <c r="W59" s="14"/>
      <c r="X59" s="23"/>
      <c r="Y59" s="110"/>
      <c r="Z59" s="111"/>
    </row>
    <row r="60" spans="1:26" ht="49.8" customHeight="1" x14ac:dyDescent="0.25">
      <c r="A60" s="117"/>
      <c r="B60" s="97"/>
      <c r="C60" s="112"/>
      <c r="D60" s="112"/>
      <c r="E60" s="98"/>
      <c r="F60" s="97"/>
      <c r="G60" s="98"/>
      <c r="H60" s="99"/>
      <c r="I60" s="99"/>
      <c r="J60" s="99"/>
      <c r="K60" s="100"/>
      <c r="L60" s="101"/>
      <c r="M60" s="102"/>
      <c r="N60" s="117"/>
      <c r="O60" s="134"/>
      <c r="P60" s="135"/>
      <c r="Q60" s="135"/>
      <c r="R60" s="136"/>
      <c r="S60" s="97"/>
      <c r="T60" s="98"/>
      <c r="U60" s="99"/>
      <c r="V60" s="99"/>
      <c r="W60" s="99"/>
      <c r="X60" s="97"/>
      <c r="Y60" s="112"/>
      <c r="Z60" s="113"/>
    </row>
    <row r="61" spans="1:26" ht="13.8" x14ac:dyDescent="0.25">
      <c r="A61" s="117"/>
      <c r="B61" s="97"/>
      <c r="C61" s="112"/>
      <c r="D61" s="112"/>
      <c r="E61" s="98"/>
      <c r="F61" s="100"/>
      <c r="G61" s="101"/>
      <c r="H61" s="103"/>
      <c r="I61" s="103"/>
      <c r="J61" s="103"/>
      <c r="K61" s="17"/>
      <c r="L61" s="104"/>
      <c r="M61" s="12"/>
      <c r="N61" s="118"/>
      <c r="O61" s="134"/>
      <c r="P61" s="135"/>
      <c r="Q61" s="135"/>
      <c r="R61" s="136"/>
      <c r="S61" s="97"/>
      <c r="T61" s="98"/>
      <c r="U61" s="103"/>
      <c r="V61" s="103"/>
      <c r="W61" s="103"/>
      <c r="X61" s="100"/>
      <c r="Y61" s="119"/>
      <c r="Z61" s="120"/>
    </row>
    <row r="62" spans="1:26" ht="15" thickBot="1" x14ac:dyDescent="0.35">
      <c r="A62" s="142"/>
      <c r="B62" s="107"/>
      <c r="C62" s="143"/>
      <c r="D62" s="143"/>
      <c r="E62" s="108"/>
      <c r="F62" s="1"/>
      <c r="G62" s="1"/>
      <c r="H62" s="18"/>
      <c r="I62" s="105"/>
      <c r="J62" s="106"/>
      <c r="K62" s="107"/>
      <c r="L62" s="108"/>
      <c r="M62" s="109"/>
      <c r="N62" s="2"/>
      <c r="O62" s="137"/>
      <c r="P62" s="138"/>
      <c r="Q62" s="138"/>
      <c r="R62" s="139"/>
      <c r="S62" s="100"/>
      <c r="T62" s="101"/>
      <c r="U62" s="18"/>
      <c r="V62" s="105"/>
      <c r="W62" s="106"/>
      <c r="X62" s="3"/>
      <c r="Y62" s="22"/>
      <c r="Z62" s="121"/>
    </row>
    <row r="63" spans="1:26" ht="13.8" x14ac:dyDescent="0.25">
      <c r="A63" s="24"/>
      <c r="B63" s="15"/>
      <c r="C63" s="110"/>
      <c r="D63" s="110"/>
      <c r="E63" s="96"/>
      <c r="F63" s="19"/>
      <c r="G63" s="96"/>
      <c r="H63" s="14"/>
      <c r="I63" s="14"/>
      <c r="J63" s="14"/>
      <c r="K63" s="16"/>
      <c r="L63" s="96"/>
      <c r="M63" s="10"/>
      <c r="N63" s="13"/>
      <c r="O63" s="131"/>
      <c r="P63" s="132"/>
      <c r="Q63" s="132"/>
      <c r="R63" s="133"/>
      <c r="S63" s="21"/>
      <c r="T63" s="104"/>
      <c r="U63" s="14"/>
      <c r="V63" s="14"/>
      <c r="W63" s="14"/>
      <c r="X63" s="23"/>
      <c r="Y63" s="110"/>
      <c r="Z63" s="111"/>
    </row>
    <row r="64" spans="1:26" ht="13.8" x14ac:dyDescent="0.25">
      <c r="A64" s="117"/>
      <c r="B64" s="97"/>
      <c r="C64" s="112"/>
      <c r="D64" s="112"/>
      <c r="E64" s="98"/>
      <c r="F64" s="97"/>
      <c r="G64" s="98"/>
      <c r="H64" s="99"/>
      <c r="I64" s="99"/>
      <c r="J64" s="99"/>
      <c r="K64" s="100"/>
      <c r="L64" s="101"/>
      <c r="M64" s="102"/>
      <c r="N64" s="117"/>
      <c r="O64" s="134"/>
      <c r="P64" s="135"/>
      <c r="Q64" s="135"/>
      <c r="R64" s="136"/>
      <c r="S64" s="97"/>
      <c r="T64" s="98"/>
      <c r="U64" s="99"/>
      <c r="V64" s="99"/>
      <c r="W64" s="99"/>
      <c r="X64" s="97"/>
      <c r="Y64" s="112"/>
      <c r="Z64" s="113"/>
    </row>
    <row r="65" spans="1:26" ht="13.8" x14ac:dyDescent="0.25">
      <c r="A65" s="117"/>
      <c r="B65" s="97"/>
      <c r="C65" s="112"/>
      <c r="D65" s="112"/>
      <c r="E65" s="98"/>
      <c r="F65" s="100"/>
      <c r="G65" s="101"/>
      <c r="H65" s="103"/>
      <c r="I65" s="103"/>
      <c r="J65" s="103"/>
      <c r="K65" s="17"/>
      <c r="L65" s="104"/>
      <c r="M65" s="12"/>
      <c r="N65" s="118"/>
      <c r="O65" s="134"/>
      <c r="P65" s="135"/>
      <c r="Q65" s="135"/>
      <c r="R65" s="136"/>
      <c r="S65" s="97"/>
      <c r="T65" s="98"/>
      <c r="U65" s="103"/>
      <c r="V65" s="103"/>
      <c r="W65" s="103"/>
      <c r="X65" s="100"/>
      <c r="Y65" s="119"/>
      <c r="Z65" s="120"/>
    </row>
    <row r="66" spans="1:26" ht="15" thickBot="1" x14ac:dyDescent="0.35">
      <c r="A66" s="142"/>
      <c r="B66" s="107"/>
      <c r="C66" s="143"/>
      <c r="D66" s="143"/>
      <c r="E66" s="108"/>
      <c r="F66" s="1"/>
      <c r="G66" s="1"/>
      <c r="H66" s="18"/>
      <c r="I66" s="105"/>
      <c r="J66" s="106"/>
      <c r="K66" s="107"/>
      <c r="L66" s="108"/>
      <c r="M66" s="109"/>
      <c r="N66" s="2"/>
      <c r="O66" s="137"/>
      <c r="P66" s="138"/>
      <c r="Q66" s="138"/>
      <c r="R66" s="139"/>
      <c r="S66" s="100"/>
      <c r="T66" s="101"/>
      <c r="U66" s="18"/>
      <c r="V66" s="105"/>
      <c r="W66" s="106"/>
      <c r="X66" s="4"/>
      <c r="Y66" s="22"/>
      <c r="Z66" s="121"/>
    </row>
    <row r="67" spans="1:26" ht="28.8" x14ac:dyDescent="0.3">
      <c r="A67" s="86"/>
      <c r="B67" s="86"/>
      <c r="C67" s="86"/>
      <c r="D67" s="86"/>
      <c r="E67" s="86"/>
      <c r="F67" s="87"/>
      <c r="G67" s="87"/>
      <c r="H67" s="86"/>
      <c r="I67" s="86"/>
      <c r="J67" s="86"/>
      <c r="K67" s="88"/>
      <c r="L67" s="88"/>
      <c r="M67" s="86"/>
      <c r="N67" s="86"/>
      <c r="O67" s="86"/>
      <c r="P67" s="86"/>
      <c r="Q67" s="86"/>
      <c r="R67" s="86"/>
      <c r="S67" s="87"/>
      <c r="T67" s="87"/>
      <c r="U67" s="86"/>
      <c r="V67" s="86"/>
      <c r="W67" s="86"/>
      <c r="X67" s="88"/>
      <c r="Y67" s="88"/>
      <c r="Z67" s="86"/>
    </row>
    <row r="68" spans="1:26" ht="49.8" customHeight="1" x14ac:dyDescent="0.3">
      <c r="A68" s="89">
        <f>A33</f>
        <v>44203</v>
      </c>
      <c r="B68" s="90" t="s">
        <v>48</v>
      </c>
      <c r="C68" s="91">
        <v>0.58333333333333337</v>
      </c>
      <c r="D68" s="92" t="s">
        <v>49</v>
      </c>
      <c r="E68" s="32"/>
      <c r="F68" s="33" t="s">
        <v>50</v>
      </c>
      <c r="G68" s="32"/>
      <c r="H68" s="33" t="s">
        <v>51</v>
      </c>
      <c r="I68" s="32"/>
      <c r="J68" s="93">
        <f>J33</f>
        <v>45669</v>
      </c>
      <c r="K68" s="31"/>
      <c r="L68" s="32"/>
      <c r="N68" s="89">
        <f>A33</f>
        <v>44203</v>
      </c>
      <c r="O68" s="90" t="s">
        <v>48</v>
      </c>
      <c r="P68" s="91">
        <v>0.58333333333333337</v>
      </c>
      <c r="Q68" s="92" t="s">
        <v>49</v>
      </c>
      <c r="R68" s="32"/>
      <c r="S68" s="33" t="s">
        <v>50</v>
      </c>
      <c r="T68" s="32"/>
      <c r="U68" s="33" t="s">
        <v>51</v>
      </c>
      <c r="V68" s="32"/>
      <c r="W68" s="93">
        <f>J33</f>
        <v>45669</v>
      </c>
      <c r="X68" s="31"/>
      <c r="Y68" s="32"/>
    </row>
    <row r="69" spans="1:26" ht="13.8" x14ac:dyDescent="0.25">
      <c r="J69" s="94"/>
      <c r="K69" s="61"/>
      <c r="L69" s="61"/>
      <c r="M69" s="61"/>
      <c r="W69" s="94"/>
      <c r="X69" s="61"/>
      <c r="Y69" s="61"/>
      <c r="Z69" s="61"/>
    </row>
    <row r="70" spans="1:26" ht="49.8" customHeight="1" x14ac:dyDescent="0.3">
      <c r="A70" s="90" t="s">
        <v>52</v>
      </c>
      <c r="B70" s="33" t="str">
        <f>B35</f>
        <v>Adrian Crowe</v>
      </c>
      <c r="C70" s="31"/>
      <c r="D70" s="32"/>
      <c r="E70" s="90" t="s">
        <v>54</v>
      </c>
      <c r="F70" s="33" t="str">
        <f>F35</f>
        <v>Coach</v>
      </c>
      <c r="G70" s="31"/>
      <c r="H70" s="32"/>
      <c r="I70" s="90" t="s">
        <v>56</v>
      </c>
      <c r="J70" s="61"/>
      <c r="K70" s="61"/>
      <c r="L70" s="61"/>
      <c r="M70" s="61"/>
      <c r="N70" s="90" t="s">
        <v>52</v>
      </c>
      <c r="O70" s="33" t="str">
        <f>B35</f>
        <v>Adrian Crowe</v>
      </c>
      <c r="P70" s="31"/>
      <c r="Q70" s="32"/>
      <c r="R70" s="90" t="s">
        <v>54</v>
      </c>
      <c r="S70" s="33" t="str">
        <f>F35</f>
        <v>Coach</v>
      </c>
      <c r="T70" s="31"/>
      <c r="U70" s="32"/>
      <c r="V70" s="90" t="s">
        <v>56</v>
      </c>
      <c r="W70" s="61"/>
      <c r="X70" s="61"/>
      <c r="Y70" s="61"/>
      <c r="Z70" s="61"/>
    </row>
    <row r="71" spans="1:26" ht="13.8" x14ac:dyDescent="0.25">
      <c r="J71" s="45"/>
      <c r="K71" s="45"/>
      <c r="L71" s="45"/>
      <c r="M71" s="45"/>
      <c r="W71" s="45"/>
      <c r="X71" s="45"/>
      <c r="Y71" s="45"/>
      <c r="Z71" s="45"/>
    </row>
    <row r="72" spans="1:26" ht="30" x14ac:dyDescent="0.25">
      <c r="A72" s="27" t="s">
        <v>0</v>
      </c>
      <c r="N72" s="27" t="s">
        <v>1</v>
      </c>
    </row>
    <row r="73" spans="1:26" ht="13.8" x14ac:dyDescent="0.25"/>
    <row r="74" spans="1:26" ht="14.4" x14ac:dyDescent="0.3">
      <c r="A74" s="29" t="s">
        <v>2</v>
      </c>
      <c r="B74" s="30" t="s">
        <v>57</v>
      </c>
      <c r="C74" s="31"/>
      <c r="D74" s="31"/>
      <c r="E74" s="31"/>
      <c r="F74" s="31"/>
      <c r="G74" s="31"/>
      <c r="H74" s="32"/>
      <c r="I74" s="29" t="s">
        <v>4</v>
      </c>
      <c r="J74" s="33" t="str">
        <f>J39</f>
        <v>Club Cycle</v>
      </c>
      <c r="K74" s="31"/>
      <c r="L74" s="32"/>
      <c r="N74" s="29" t="s">
        <v>2</v>
      </c>
      <c r="O74" s="30" t="s">
        <v>5</v>
      </c>
      <c r="P74" s="31"/>
      <c r="Q74" s="31"/>
      <c r="R74" s="31"/>
      <c r="S74" s="31"/>
      <c r="T74" s="31"/>
      <c r="U74" s="32"/>
      <c r="V74" s="29" t="s">
        <v>4</v>
      </c>
      <c r="W74" s="33" t="str">
        <f>J39</f>
        <v>Club Cycle</v>
      </c>
      <c r="X74" s="31"/>
      <c r="Y74" s="32"/>
    </row>
    <row r="75" spans="1:26" ht="13.8" x14ac:dyDescent="0.25"/>
    <row r="76" spans="1:26" ht="36" customHeight="1" x14ac:dyDescent="0.25">
      <c r="A76" s="34" t="s">
        <v>6</v>
      </c>
      <c r="B76" s="35" t="s">
        <v>7</v>
      </c>
      <c r="C76" s="36"/>
      <c r="D76" s="36"/>
      <c r="E76" s="37"/>
      <c r="F76" s="38" t="s">
        <v>8</v>
      </c>
      <c r="G76" s="37"/>
      <c r="H76" s="39" t="s">
        <v>9</v>
      </c>
      <c r="I76" s="31"/>
      <c r="J76" s="32"/>
      <c r="K76" s="40" t="s">
        <v>10</v>
      </c>
      <c r="L76" s="36"/>
      <c r="M76" s="37"/>
      <c r="N76" s="41" t="s">
        <v>11</v>
      </c>
      <c r="O76" s="42" t="s">
        <v>12</v>
      </c>
      <c r="P76" s="36"/>
      <c r="Q76" s="36"/>
      <c r="R76" s="37"/>
      <c r="S76" s="35" t="s">
        <v>13</v>
      </c>
      <c r="T76" s="37"/>
      <c r="U76" s="39" t="s">
        <v>14</v>
      </c>
      <c r="V76" s="31"/>
      <c r="W76" s="32"/>
      <c r="X76" s="42" t="s">
        <v>15</v>
      </c>
      <c r="Y76" s="36"/>
      <c r="Z76" s="37"/>
    </row>
    <row r="77" spans="1:26" ht="37.799999999999997" customHeight="1" thickBot="1" x14ac:dyDescent="0.3">
      <c r="A77" s="43"/>
      <c r="B77" s="44"/>
      <c r="C77" s="45"/>
      <c r="D77" s="45"/>
      <c r="E77" s="46"/>
      <c r="F77" s="44"/>
      <c r="G77" s="46"/>
      <c r="H77" s="47" t="s">
        <v>16</v>
      </c>
      <c r="I77" s="47" t="s">
        <v>17</v>
      </c>
      <c r="J77" s="47" t="s">
        <v>18</v>
      </c>
      <c r="K77" s="44"/>
      <c r="L77" s="45"/>
      <c r="M77" s="46"/>
      <c r="N77" s="43"/>
      <c r="O77" s="44"/>
      <c r="P77" s="45"/>
      <c r="Q77" s="45"/>
      <c r="R77" s="46"/>
      <c r="S77" s="44"/>
      <c r="T77" s="46"/>
      <c r="U77" s="47" t="s">
        <v>19</v>
      </c>
      <c r="V77" s="47" t="s">
        <v>20</v>
      </c>
      <c r="W77" s="47" t="s">
        <v>21</v>
      </c>
      <c r="X77" s="44"/>
      <c r="Y77" s="45"/>
      <c r="Z77" s="46"/>
    </row>
    <row r="78" spans="1:26" ht="13.8" customHeight="1" x14ac:dyDescent="0.25">
      <c r="A78" s="95" t="s">
        <v>58</v>
      </c>
      <c r="B78" s="49" t="s">
        <v>66</v>
      </c>
      <c r="C78" s="50"/>
      <c r="D78" s="50"/>
      <c r="E78" s="51"/>
      <c r="F78" s="52" t="s">
        <v>24</v>
      </c>
      <c r="G78" s="51"/>
      <c r="H78" s="53">
        <v>3</v>
      </c>
      <c r="I78" s="53">
        <v>5</v>
      </c>
      <c r="J78" s="53">
        <f>SUM(H78*I78)</f>
        <v>15</v>
      </c>
      <c r="K78" s="54" t="s">
        <v>25</v>
      </c>
      <c r="L78" s="51"/>
      <c r="M78" s="55" t="s">
        <v>26</v>
      </c>
      <c r="N78" s="95" t="str">
        <f>A78</f>
        <v>Ride</v>
      </c>
      <c r="O78" s="56" t="s">
        <v>67</v>
      </c>
      <c r="P78" s="123"/>
      <c r="Q78" s="123"/>
      <c r="R78" s="124"/>
      <c r="S78" s="56" t="s">
        <v>28</v>
      </c>
      <c r="T78" s="37"/>
      <c r="U78" s="53">
        <v>2</v>
      </c>
      <c r="V78" s="53">
        <v>5</v>
      </c>
      <c r="W78" s="53">
        <f>SUM(U78*V78)</f>
        <v>10</v>
      </c>
      <c r="X78" s="49" t="s">
        <v>61</v>
      </c>
      <c r="Y78" s="50"/>
      <c r="Z78" s="58"/>
    </row>
    <row r="79" spans="1:26" ht="49.8" customHeight="1" x14ac:dyDescent="0.25">
      <c r="A79" s="59"/>
      <c r="B79" s="60"/>
      <c r="C79" s="61"/>
      <c r="D79" s="61"/>
      <c r="E79" s="62"/>
      <c r="F79" s="60"/>
      <c r="G79" s="62"/>
      <c r="H79" s="43"/>
      <c r="I79" s="43"/>
      <c r="J79" s="43"/>
      <c r="K79" s="44"/>
      <c r="L79" s="46"/>
      <c r="M79" s="63"/>
      <c r="N79" s="59"/>
      <c r="O79" s="125"/>
      <c r="P79" s="126"/>
      <c r="Q79" s="126"/>
      <c r="R79" s="127"/>
      <c r="S79" s="60"/>
      <c r="T79" s="62"/>
      <c r="U79" s="43"/>
      <c r="V79" s="43"/>
      <c r="W79" s="43"/>
      <c r="X79" s="60"/>
      <c r="Y79" s="61"/>
      <c r="Z79" s="64"/>
    </row>
    <row r="80" spans="1:26" ht="13.8" x14ac:dyDescent="0.25">
      <c r="A80" s="59"/>
      <c r="B80" s="60"/>
      <c r="C80" s="61"/>
      <c r="D80" s="61"/>
      <c r="E80" s="62"/>
      <c r="F80" s="44"/>
      <c r="G80" s="46"/>
      <c r="H80" s="65"/>
      <c r="I80" s="65"/>
      <c r="J80" s="65"/>
      <c r="K80" s="66" t="s">
        <v>30</v>
      </c>
      <c r="L80" s="37"/>
      <c r="M80" s="67"/>
      <c r="N80" s="81"/>
      <c r="O80" s="125"/>
      <c r="P80" s="126"/>
      <c r="Q80" s="126"/>
      <c r="R80" s="127"/>
      <c r="S80" s="60"/>
      <c r="T80" s="62"/>
      <c r="U80" s="65"/>
      <c r="V80" s="65"/>
      <c r="W80" s="65"/>
      <c r="X80" s="44"/>
      <c r="Y80" s="45"/>
      <c r="Z80" s="82"/>
    </row>
    <row r="81" spans="1:26" ht="103.8" customHeight="1" thickBot="1" x14ac:dyDescent="0.35">
      <c r="A81" s="68"/>
      <c r="B81" s="69"/>
      <c r="C81" s="70"/>
      <c r="D81" s="70"/>
      <c r="E81" s="71"/>
      <c r="F81" s="72" t="s">
        <v>31</v>
      </c>
      <c r="G81" s="72">
        <v>20</v>
      </c>
      <c r="H81" s="73" t="str">
        <f>VLOOKUP(J78,Values!A:B,2,FALSE)</f>
        <v>Tolerable</v>
      </c>
      <c r="I81" s="74"/>
      <c r="J81" s="75"/>
      <c r="K81" s="69"/>
      <c r="L81" s="71"/>
      <c r="M81" s="76"/>
      <c r="N81" s="77" t="s">
        <v>32</v>
      </c>
      <c r="O81" s="128"/>
      <c r="P81" s="129"/>
      <c r="Q81" s="129"/>
      <c r="R81" s="130"/>
      <c r="S81" s="44"/>
      <c r="T81" s="46"/>
      <c r="U81" s="73" t="str">
        <f>VLOOKUP(W78,Values!A:B,2,FALSE)</f>
        <v>Tolerable</v>
      </c>
      <c r="V81" s="74"/>
      <c r="W81" s="75"/>
      <c r="X81" s="78" t="s">
        <v>33</v>
      </c>
      <c r="Y81" s="83" t="s">
        <v>40</v>
      </c>
      <c r="Z81" s="84"/>
    </row>
    <row r="82" spans="1:26" ht="13.8" x14ac:dyDescent="0.25">
      <c r="A82" s="13"/>
      <c r="B82" s="15"/>
      <c r="C82" s="110"/>
      <c r="D82" s="110"/>
      <c r="E82" s="96"/>
      <c r="F82" s="19"/>
      <c r="G82" s="96"/>
      <c r="H82" s="14"/>
      <c r="I82" s="14"/>
      <c r="J82" s="14"/>
      <c r="K82" s="16"/>
      <c r="L82" s="96"/>
      <c r="M82" s="10"/>
      <c r="N82" s="13"/>
      <c r="O82" s="131"/>
      <c r="P82" s="132"/>
      <c r="Q82" s="132"/>
      <c r="R82" s="133"/>
      <c r="S82" s="20"/>
      <c r="T82" s="104"/>
      <c r="U82" s="14"/>
      <c r="V82" s="14"/>
      <c r="W82" s="14"/>
      <c r="X82" s="15"/>
      <c r="Y82" s="110"/>
      <c r="Z82" s="111"/>
    </row>
    <row r="83" spans="1:26" ht="13.8" x14ac:dyDescent="0.25">
      <c r="A83" s="117"/>
      <c r="B83" s="97"/>
      <c r="C83" s="112"/>
      <c r="D83" s="112"/>
      <c r="E83" s="98"/>
      <c r="F83" s="97"/>
      <c r="G83" s="98"/>
      <c r="H83" s="99"/>
      <c r="I83" s="99"/>
      <c r="J83" s="99"/>
      <c r="K83" s="100"/>
      <c r="L83" s="101"/>
      <c r="M83" s="102"/>
      <c r="N83" s="117"/>
      <c r="O83" s="134"/>
      <c r="P83" s="135"/>
      <c r="Q83" s="135"/>
      <c r="R83" s="136"/>
      <c r="S83" s="97"/>
      <c r="T83" s="98"/>
      <c r="U83" s="99"/>
      <c r="V83" s="99"/>
      <c r="W83" s="99"/>
      <c r="X83" s="97"/>
      <c r="Y83" s="112"/>
      <c r="Z83" s="113"/>
    </row>
    <row r="84" spans="1:26" ht="13.8" x14ac:dyDescent="0.25">
      <c r="A84" s="117"/>
      <c r="B84" s="97"/>
      <c r="C84" s="112"/>
      <c r="D84" s="112"/>
      <c r="E84" s="98"/>
      <c r="F84" s="100"/>
      <c r="G84" s="101"/>
      <c r="H84" s="103"/>
      <c r="I84" s="103"/>
      <c r="J84" s="103"/>
      <c r="K84" s="17"/>
      <c r="L84" s="104"/>
      <c r="M84" s="12"/>
      <c r="N84" s="118"/>
      <c r="O84" s="134"/>
      <c r="P84" s="135"/>
      <c r="Q84" s="135"/>
      <c r="R84" s="136"/>
      <c r="S84" s="97"/>
      <c r="T84" s="98"/>
      <c r="U84" s="103"/>
      <c r="V84" s="103"/>
      <c r="W84" s="103"/>
      <c r="X84" s="100"/>
      <c r="Y84" s="119"/>
      <c r="Z84" s="120"/>
    </row>
    <row r="85" spans="1:26" ht="15" thickBot="1" x14ac:dyDescent="0.35">
      <c r="A85" s="142"/>
      <c r="B85" s="107"/>
      <c r="C85" s="143"/>
      <c r="D85" s="143"/>
      <c r="E85" s="108"/>
      <c r="F85" s="1"/>
      <c r="G85" s="1"/>
      <c r="H85" s="18"/>
      <c r="I85" s="105"/>
      <c r="J85" s="106"/>
      <c r="K85" s="107"/>
      <c r="L85" s="108"/>
      <c r="M85" s="109"/>
      <c r="N85" s="2"/>
      <c r="O85" s="137"/>
      <c r="P85" s="138"/>
      <c r="Q85" s="138"/>
      <c r="R85" s="139"/>
      <c r="S85" s="100"/>
      <c r="T85" s="101"/>
      <c r="U85" s="18"/>
      <c r="V85" s="105"/>
      <c r="W85" s="106"/>
      <c r="X85" s="3"/>
      <c r="Y85" s="22"/>
      <c r="Z85" s="121"/>
    </row>
    <row r="86" spans="1:26" ht="13.8" x14ac:dyDescent="0.25">
      <c r="A86" s="13"/>
      <c r="B86" s="15"/>
      <c r="C86" s="110"/>
      <c r="D86" s="110"/>
      <c r="E86" s="96"/>
      <c r="F86" s="19"/>
      <c r="G86" s="96"/>
      <c r="H86" s="14"/>
      <c r="I86" s="14"/>
      <c r="J86" s="14"/>
      <c r="K86" s="16"/>
      <c r="L86" s="96"/>
      <c r="M86" s="10"/>
      <c r="N86" s="13"/>
      <c r="O86" s="131"/>
      <c r="P86" s="132"/>
      <c r="Q86" s="132"/>
      <c r="R86" s="133"/>
      <c r="S86" s="20"/>
      <c r="T86" s="104"/>
      <c r="U86" s="14"/>
      <c r="V86" s="14"/>
      <c r="W86" s="14"/>
      <c r="X86" s="15"/>
      <c r="Y86" s="110"/>
      <c r="Z86" s="111"/>
    </row>
    <row r="87" spans="1:26" ht="13.8" x14ac:dyDescent="0.25">
      <c r="A87" s="117"/>
      <c r="B87" s="97"/>
      <c r="C87" s="112"/>
      <c r="D87" s="112"/>
      <c r="E87" s="98"/>
      <c r="F87" s="97"/>
      <c r="G87" s="98"/>
      <c r="H87" s="99"/>
      <c r="I87" s="99"/>
      <c r="J87" s="99"/>
      <c r="K87" s="100"/>
      <c r="L87" s="101"/>
      <c r="M87" s="102"/>
      <c r="N87" s="117"/>
      <c r="O87" s="134"/>
      <c r="P87" s="135"/>
      <c r="Q87" s="135"/>
      <c r="R87" s="136"/>
      <c r="S87" s="97"/>
      <c r="T87" s="98"/>
      <c r="U87" s="99"/>
      <c r="V87" s="99"/>
      <c r="W87" s="99"/>
      <c r="X87" s="97"/>
      <c r="Y87" s="112"/>
      <c r="Z87" s="113"/>
    </row>
    <row r="88" spans="1:26" ht="13.8" x14ac:dyDescent="0.25">
      <c r="A88" s="117"/>
      <c r="B88" s="97"/>
      <c r="C88" s="112"/>
      <c r="D88" s="112"/>
      <c r="E88" s="98"/>
      <c r="F88" s="100"/>
      <c r="G88" s="101"/>
      <c r="H88" s="103"/>
      <c r="I88" s="103"/>
      <c r="J88" s="103"/>
      <c r="K88" s="17"/>
      <c r="L88" s="104"/>
      <c r="M88" s="12"/>
      <c r="N88" s="118"/>
      <c r="O88" s="134"/>
      <c r="P88" s="135"/>
      <c r="Q88" s="135"/>
      <c r="R88" s="136"/>
      <c r="S88" s="97"/>
      <c r="T88" s="98"/>
      <c r="U88" s="103"/>
      <c r="V88" s="103"/>
      <c r="W88" s="103"/>
      <c r="X88" s="100"/>
      <c r="Y88" s="119"/>
      <c r="Z88" s="120"/>
    </row>
    <row r="89" spans="1:26" ht="15" thickBot="1" x14ac:dyDescent="0.35">
      <c r="A89" s="142"/>
      <c r="B89" s="107"/>
      <c r="C89" s="143"/>
      <c r="D89" s="143"/>
      <c r="E89" s="108"/>
      <c r="F89" s="1"/>
      <c r="G89" s="1"/>
      <c r="H89" s="18"/>
      <c r="I89" s="105"/>
      <c r="J89" s="106"/>
      <c r="K89" s="107"/>
      <c r="L89" s="108"/>
      <c r="M89" s="109"/>
      <c r="N89" s="2"/>
      <c r="O89" s="137"/>
      <c r="P89" s="138"/>
      <c r="Q89" s="138"/>
      <c r="R89" s="139"/>
      <c r="S89" s="100"/>
      <c r="T89" s="101"/>
      <c r="U89" s="18"/>
      <c r="V89" s="105"/>
      <c r="W89" s="106"/>
      <c r="X89" s="3"/>
      <c r="Y89" s="22"/>
      <c r="Z89" s="121"/>
    </row>
    <row r="90" spans="1:26" ht="49.8" customHeight="1" x14ac:dyDescent="0.25">
      <c r="A90" s="48" t="s">
        <v>62</v>
      </c>
      <c r="B90" s="49" t="s">
        <v>68</v>
      </c>
      <c r="C90" s="50"/>
      <c r="D90" s="50"/>
      <c r="E90" s="51"/>
      <c r="F90" s="52" t="s">
        <v>24</v>
      </c>
      <c r="G90" s="51"/>
      <c r="H90" s="53">
        <v>3</v>
      </c>
      <c r="I90" s="53">
        <v>5</v>
      </c>
      <c r="J90" s="53">
        <f>SUM(H90*I90)</f>
        <v>15</v>
      </c>
      <c r="K90" s="54" t="s">
        <v>25</v>
      </c>
      <c r="L90" s="51"/>
      <c r="M90" s="55" t="s">
        <v>26</v>
      </c>
      <c r="N90" s="41" t="str">
        <f>A90</f>
        <v>ride</v>
      </c>
      <c r="O90" s="56" t="s">
        <v>69</v>
      </c>
      <c r="P90" s="123"/>
      <c r="Q90" s="123"/>
      <c r="R90" s="124"/>
      <c r="S90" s="56" t="s">
        <v>28</v>
      </c>
      <c r="T90" s="37"/>
      <c r="U90" s="53">
        <v>2</v>
      </c>
      <c r="V90" s="53">
        <v>5</v>
      </c>
      <c r="W90" s="53">
        <f>SUM(U90*V90)</f>
        <v>10</v>
      </c>
      <c r="X90" s="57" t="s">
        <v>65</v>
      </c>
      <c r="Y90" s="50"/>
      <c r="Z90" s="58"/>
    </row>
    <row r="91" spans="1:26" ht="49.8" customHeight="1" x14ac:dyDescent="0.25">
      <c r="A91" s="59"/>
      <c r="B91" s="60"/>
      <c r="C91" s="61"/>
      <c r="D91" s="61"/>
      <c r="E91" s="62"/>
      <c r="F91" s="60"/>
      <c r="G91" s="62"/>
      <c r="H91" s="43"/>
      <c r="I91" s="43"/>
      <c r="J91" s="43"/>
      <c r="K91" s="44"/>
      <c r="L91" s="46"/>
      <c r="M91" s="63"/>
      <c r="N91" s="43"/>
      <c r="O91" s="125"/>
      <c r="P91" s="126"/>
      <c r="Q91" s="126"/>
      <c r="R91" s="127"/>
      <c r="S91" s="60"/>
      <c r="T91" s="62"/>
      <c r="U91" s="43"/>
      <c r="V91" s="43"/>
      <c r="W91" s="43"/>
      <c r="X91" s="60"/>
      <c r="Y91" s="61"/>
      <c r="Z91" s="64"/>
    </row>
    <row r="92" spans="1:26" ht="49.8" customHeight="1" x14ac:dyDescent="0.25">
      <c r="A92" s="59"/>
      <c r="B92" s="60"/>
      <c r="C92" s="61"/>
      <c r="D92" s="61"/>
      <c r="E92" s="62"/>
      <c r="F92" s="44"/>
      <c r="G92" s="46"/>
      <c r="H92" s="65"/>
      <c r="I92" s="65"/>
      <c r="J92" s="65"/>
      <c r="K92" s="66" t="s">
        <v>30</v>
      </c>
      <c r="L92" s="37"/>
      <c r="M92" s="67"/>
      <c r="N92" s="65"/>
      <c r="O92" s="125"/>
      <c r="P92" s="126"/>
      <c r="Q92" s="126"/>
      <c r="R92" s="127"/>
      <c r="S92" s="60"/>
      <c r="T92" s="62"/>
      <c r="U92" s="65"/>
      <c r="V92" s="65"/>
      <c r="W92" s="65"/>
      <c r="X92" s="60"/>
      <c r="Y92" s="61"/>
      <c r="Z92" s="64"/>
    </row>
    <row r="93" spans="1:26" ht="196.8" customHeight="1" thickBot="1" x14ac:dyDescent="0.35">
      <c r="A93" s="68"/>
      <c r="B93" s="69"/>
      <c r="C93" s="70"/>
      <c r="D93" s="70"/>
      <c r="E93" s="71"/>
      <c r="F93" s="72" t="s">
        <v>31</v>
      </c>
      <c r="G93" s="72">
        <v>20</v>
      </c>
      <c r="H93" s="73" t="str">
        <f>VLOOKUP(J90,Values!A:B,2,FALSE)</f>
        <v>Tolerable</v>
      </c>
      <c r="I93" s="74"/>
      <c r="J93" s="75"/>
      <c r="K93" s="69"/>
      <c r="L93" s="71"/>
      <c r="M93" s="76"/>
      <c r="N93" s="77" t="s">
        <v>32</v>
      </c>
      <c r="O93" s="128"/>
      <c r="P93" s="129"/>
      <c r="Q93" s="129"/>
      <c r="R93" s="130"/>
      <c r="S93" s="44"/>
      <c r="T93" s="46"/>
      <c r="U93" s="73" t="str">
        <f>VLOOKUP(W90,Values!A:B,2,FALSE)</f>
        <v>Tolerable</v>
      </c>
      <c r="V93" s="74"/>
      <c r="W93" s="75"/>
      <c r="X93" s="78" t="s">
        <v>33</v>
      </c>
      <c r="Y93" s="79" t="s">
        <v>40</v>
      </c>
      <c r="Z93" s="80"/>
    </row>
    <row r="94" spans="1:26" ht="13.8" x14ac:dyDescent="0.25">
      <c r="A94" s="13"/>
      <c r="B94" s="15"/>
      <c r="C94" s="110"/>
      <c r="D94" s="110"/>
      <c r="E94" s="96"/>
      <c r="F94" s="19"/>
      <c r="G94" s="96"/>
      <c r="H94" s="14"/>
      <c r="I94" s="14"/>
      <c r="J94" s="14"/>
      <c r="K94" s="16"/>
      <c r="L94" s="96"/>
      <c r="M94" s="10"/>
      <c r="N94" s="13"/>
      <c r="O94" s="131"/>
      <c r="P94" s="132"/>
      <c r="Q94" s="132"/>
      <c r="R94" s="133"/>
      <c r="S94" s="21"/>
      <c r="T94" s="104"/>
      <c r="U94" s="14"/>
      <c r="V94" s="14"/>
      <c r="W94" s="14"/>
      <c r="X94" s="23"/>
      <c r="Y94" s="110"/>
      <c r="Z94" s="111"/>
    </row>
    <row r="95" spans="1:26" ht="13.8" x14ac:dyDescent="0.25">
      <c r="A95" s="117"/>
      <c r="B95" s="97"/>
      <c r="C95" s="112"/>
      <c r="D95" s="112"/>
      <c r="E95" s="98"/>
      <c r="F95" s="97"/>
      <c r="G95" s="98"/>
      <c r="H95" s="99"/>
      <c r="I95" s="99"/>
      <c r="J95" s="99"/>
      <c r="K95" s="100"/>
      <c r="L95" s="101"/>
      <c r="M95" s="102"/>
      <c r="N95" s="117"/>
      <c r="O95" s="134"/>
      <c r="P95" s="135"/>
      <c r="Q95" s="135"/>
      <c r="R95" s="136"/>
      <c r="S95" s="97"/>
      <c r="T95" s="98"/>
      <c r="U95" s="99"/>
      <c r="V95" s="99"/>
      <c r="W95" s="99"/>
      <c r="X95" s="97"/>
      <c r="Y95" s="112"/>
      <c r="Z95" s="113"/>
    </row>
    <row r="96" spans="1:26" ht="13.8" x14ac:dyDescent="0.25">
      <c r="A96" s="117"/>
      <c r="B96" s="97"/>
      <c r="C96" s="112"/>
      <c r="D96" s="112"/>
      <c r="E96" s="98"/>
      <c r="F96" s="100"/>
      <c r="G96" s="101"/>
      <c r="H96" s="103"/>
      <c r="I96" s="103"/>
      <c r="J96" s="103"/>
      <c r="K96" s="17"/>
      <c r="L96" s="104"/>
      <c r="M96" s="12"/>
      <c r="N96" s="118"/>
      <c r="O96" s="134"/>
      <c r="P96" s="135"/>
      <c r="Q96" s="135"/>
      <c r="R96" s="136"/>
      <c r="S96" s="97"/>
      <c r="T96" s="98"/>
      <c r="U96" s="103"/>
      <c r="V96" s="103"/>
      <c r="W96" s="103"/>
      <c r="X96" s="100"/>
      <c r="Y96" s="119"/>
      <c r="Z96" s="120"/>
    </row>
    <row r="97" spans="1:26" ht="15" thickBot="1" x14ac:dyDescent="0.35">
      <c r="A97" s="142"/>
      <c r="B97" s="107"/>
      <c r="C97" s="143"/>
      <c r="D97" s="143"/>
      <c r="E97" s="108"/>
      <c r="F97" s="1"/>
      <c r="G97" s="1"/>
      <c r="H97" s="18"/>
      <c r="I97" s="105"/>
      <c r="J97" s="106"/>
      <c r="K97" s="107"/>
      <c r="L97" s="108"/>
      <c r="M97" s="109"/>
      <c r="N97" s="2"/>
      <c r="O97" s="137"/>
      <c r="P97" s="138"/>
      <c r="Q97" s="138"/>
      <c r="R97" s="139"/>
      <c r="S97" s="100"/>
      <c r="T97" s="101"/>
      <c r="U97" s="18"/>
      <c r="V97" s="105"/>
      <c r="W97" s="106"/>
      <c r="X97" s="3"/>
      <c r="Y97" s="22"/>
      <c r="Z97" s="121"/>
    </row>
    <row r="98" spans="1:26" ht="13.8" x14ac:dyDescent="0.25">
      <c r="A98" s="24"/>
      <c r="B98" s="15"/>
      <c r="C98" s="110"/>
      <c r="D98" s="110"/>
      <c r="E98" s="96"/>
      <c r="F98" s="19"/>
      <c r="G98" s="96"/>
      <c r="H98" s="14"/>
      <c r="I98" s="14"/>
      <c r="J98" s="14"/>
      <c r="K98" s="16"/>
      <c r="L98" s="96"/>
      <c r="M98" s="10"/>
      <c r="N98" s="13"/>
      <c r="O98" s="131"/>
      <c r="P98" s="132"/>
      <c r="Q98" s="132"/>
      <c r="R98" s="133"/>
      <c r="S98" s="21"/>
      <c r="T98" s="104"/>
      <c r="U98" s="14"/>
      <c r="V98" s="14"/>
      <c r="W98" s="14"/>
      <c r="X98" s="23"/>
      <c r="Y98" s="110"/>
      <c r="Z98" s="111"/>
    </row>
    <row r="99" spans="1:26" ht="13.8" x14ac:dyDescent="0.25">
      <c r="A99" s="117"/>
      <c r="B99" s="97"/>
      <c r="C99" s="112"/>
      <c r="D99" s="112"/>
      <c r="E99" s="98"/>
      <c r="F99" s="97"/>
      <c r="G99" s="98"/>
      <c r="H99" s="99"/>
      <c r="I99" s="99"/>
      <c r="J99" s="99"/>
      <c r="K99" s="100"/>
      <c r="L99" s="101"/>
      <c r="M99" s="102"/>
      <c r="N99" s="117"/>
      <c r="O99" s="134"/>
      <c r="P99" s="135"/>
      <c r="Q99" s="135"/>
      <c r="R99" s="136"/>
      <c r="S99" s="97"/>
      <c r="T99" s="98"/>
      <c r="U99" s="99"/>
      <c r="V99" s="99"/>
      <c r="W99" s="99"/>
      <c r="X99" s="97"/>
      <c r="Y99" s="112"/>
      <c r="Z99" s="113"/>
    </row>
    <row r="100" spans="1:26" ht="13.8" x14ac:dyDescent="0.25">
      <c r="A100" s="117"/>
      <c r="B100" s="97"/>
      <c r="C100" s="112"/>
      <c r="D100" s="112"/>
      <c r="E100" s="98"/>
      <c r="F100" s="100"/>
      <c r="G100" s="101"/>
      <c r="H100" s="103"/>
      <c r="I100" s="103"/>
      <c r="J100" s="103"/>
      <c r="K100" s="17"/>
      <c r="L100" s="104"/>
      <c r="M100" s="12"/>
      <c r="N100" s="118"/>
      <c r="O100" s="134"/>
      <c r="P100" s="135"/>
      <c r="Q100" s="135"/>
      <c r="R100" s="136"/>
      <c r="S100" s="97"/>
      <c r="T100" s="98"/>
      <c r="U100" s="103"/>
      <c r="V100" s="103"/>
      <c r="W100" s="103"/>
      <c r="X100" s="100"/>
      <c r="Y100" s="119"/>
      <c r="Z100" s="120"/>
    </row>
    <row r="101" spans="1:26" ht="15" thickBot="1" x14ac:dyDescent="0.35">
      <c r="A101" s="142"/>
      <c r="B101" s="107"/>
      <c r="C101" s="143"/>
      <c r="D101" s="143"/>
      <c r="E101" s="108"/>
      <c r="F101" s="1"/>
      <c r="G101" s="1"/>
      <c r="H101" s="18"/>
      <c r="I101" s="105"/>
      <c r="J101" s="106"/>
      <c r="K101" s="107"/>
      <c r="L101" s="108"/>
      <c r="M101" s="109"/>
      <c r="N101" s="2"/>
      <c r="O101" s="137"/>
      <c r="P101" s="138"/>
      <c r="Q101" s="138"/>
      <c r="R101" s="139"/>
      <c r="S101" s="100"/>
      <c r="T101" s="101"/>
      <c r="U101" s="18"/>
      <c r="V101" s="105"/>
      <c r="W101" s="106"/>
      <c r="X101" s="4"/>
      <c r="Y101" s="22"/>
      <c r="Z101" s="121"/>
    </row>
    <row r="102" spans="1:26" ht="49.8" customHeight="1" x14ac:dyDescent="0.3">
      <c r="A102" s="86"/>
      <c r="B102" s="86"/>
      <c r="C102" s="86"/>
      <c r="D102" s="86"/>
      <c r="E102" s="86"/>
      <c r="F102" s="87"/>
      <c r="G102" s="87"/>
      <c r="H102" s="86"/>
      <c r="I102" s="86"/>
      <c r="J102" s="86"/>
      <c r="K102" s="88"/>
      <c r="L102" s="88"/>
      <c r="M102" s="86"/>
      <c r="N102" s="86"/>
      <c r="O102" s="86"/>
      <c r="P102" s="86"/>
      <c r="Q102" s="86"/>
      <c r="R102" s="86"/>
      <c r="S102" s="87"/>
      <c r="T102" s="87"/>
      <c r="U102" s="86"/>
      <c r="V102" s="86"/>
      <c r="W102" s="86"/>
      <c r="X102" s="88"/>
      <c r="Y102" s="88"/>
      <c r="Z102" s="86"/>
    </row>
    <row r="103" spans="1:26" ht="49.8" customHeight="1" x14ac:dyDescent="0.3">
      <c r="A103" s="89">
        <f>A68</f>
        <v>44203</v>
      </c>
      <c r="B103" s="90" t="s">
        <v>48</v>
      </c>
      <c r="C103" s="91">
        <v>0.58333333333333337</v>
      </c>
      <c r="D103" s="92" t="s">
        <v>49</v>
      </c>
      <c r="E103" s="32"/>
      <c r="F103" s="33" t="s">
        <v>50</v>
      </c>
      <c r="G103" s="32"/>
      <c r="H103" s="33" t="s">
        <v>51</v>
      </c>
      <c r="I103" s="32"/>
      <c r="J103" s="93">
        <f>J68</f>
        <v>45669</v>
      </c>
      <c r="K103" s="31"/>
      <c r="L103" s="32"/>
      <c r="N103" s="89">
        <f>A68</f>
        <v>44203</v>
      </c>
      <c r="O103" s="90" t="s">
        <v>48</v>
      </c>
      <c r="P103" s="91">
        <v>0.58333333333333337</v>
      </c>
      <c r="Q103" s="92" t="s">
        <v>49</v>
      </c>
      <c r="R103" s="32"/>
      <c r="S103" s="33" t="s">
        <v>50</v>
      </c>
      <c r="T103" s="32"/>
      <c r="U103" s="33" t="s">
        <v>51</v>
      </c>
      <c r="V103" s="32"/>
      <c r="W103" s="93">
        <f>J68</f>
        <v>45669</v>
      </c>
      <c r="X103" s="31"/>
      <c r="Y103" s="32"/>
    </row>
    <row r="104" spans="1:26" ht="49.8" customHeight="1" x14ac:dyDescent="0.25">
      <c r="J104" s="94"/>
      <c r="K104" s="61"/>
      <c r="L104" s="61"/>
      <c r="M104" s="61"/>
      <c r="W104" s="94"/>
      <c r="X104" s="61"/>
      <c r="Y104" s="61"/>
      <c r="Z104" s="61"/>
    </row>
    <row r="105" spans="1:26" ht="49.8" customHeight="1" x14ac:dyDescent="0.3">
      <c r="A105" s="90" t="s">
        <v>52</v>
      </c>
      <c r="B105" s="33" t="str">
        <f>B70</f>
        <v>Adrian Crowe</v>
      </c>
      <c r="C105" s="31"/>
      <c r="D105" s="32"/>
      <c r="E105" s="90" t="s">
        <v>54</v>
      </c>
      <c r="F105" s="33" t="str">
        <f>F70</f>
        <v>Coach</v>
      </c>
      <c r="G105" s="31"/>
      <c r="H105" s="32"/>
      <c r="I105" s="90" t="s">
        <v>56</v>
      </c>
      <c r="J105" s="61"/>
      <c r="K105" s="61"/>
      <c r="L105" s="61"/>
      <c r="M105" s="61"/>
      <c r="N105" s="90" t="s">
        <v>52</v>
      </c>
      <c r="O105" s="33" t="str">
        <f>B70</f>
        <v>Adrian Crowe</v>
      </c>
      <c r="P105" s="31"/>
      <c r="Q105" s="32"/>
      <c r="R105" s="90" t="s">
        <v>54</v>
      </c>
      <c r="S105" s="33" t="str">
        <f>F70</f>
        <v>Coach</v>
      </c>
      <c r="T105" s="31"/>
      <c r="U105" s="32"/>
      <c r="V105" s="90" t="s">
        <v>56</v>
      </c>
      <c r="W105" s="61"/>
      <c r="X105" s="61"/>
      <c r="Y105" s="61"/>
      <c r="Z105" s="61"/>
    </row>
    <row r="106" spans="1:26" ht="13.8" x14ac:dyDescent="0.25">
      <c r="J106" s="45"/>
      <c r="K106" s="45"/>
      <c r="L106" s="45"/>
      <c r="M106" s="45"/>
      <c r="W106" s="45"/>
      <c r="X106" s="45"/>
      <c r="Y106" s="45"/>
      <c r="Z106" s="45"/>
    </row>
    <row r="107" spans="1:26" ht="49.8" customHeight="1" x14ac:dyDescent="0.25">
      <c r="A107" s="27" t="s">
        <v>0</v>
      </c>
      <c r="N107" s="27" t="s">
        <v>1</v>
      </c>
    </row>
    <row r="108" spans="1:26" ht="13.8" x14ac:dyDescent="0.25"/>
    <row r="109" spans="1:26" ht="14.4" x14ac:dyDescent="0.3">
      <c r="A109" s="29" t="s">
        <v>2</v>
      </c>
      <c r="B109" s="30" t="s">
        <v>57</v>
      </c>
      <c r="C109" s="31"/>
      <c r="D109" s="31"/>
      <c r="E109" s="31"/>
      <c r="F109" s="31"/>
      <c r="G109" s="31"/>
      <c r="H109" s="32"/>
      <c r="I109" s="29" t="s">
        <v>4</v>
      </c>
      <c r="J109" s="33" t="str">
        <f>J74</f>
        <v>Club Cycle</v>
      </c>
      <c r="K109" s="31"/>
      <c r="L109" s="32"/>
      <c r="N109" s="29" t="s">
        <v>2</v>
      </c>
      <c r="O109" s="30" t="s">
        <v>5</v>
      </c>
      <c r="P109" s="31"/>
      <c r="Q109" s="31"/>
      <c r="R109" s="31"/>
      <c r="S109" s="31"/>
      <c r="T109" s="31"/>
      <c r="U109" s="32"/>
      <c r="V109" s="29" t="s">
        <v>4</v>
      </c>
      <c r="W109" s="33" t="str">
        <f>J74</f>
        <v>Club Cycle</v>
      </c>
      <c r="X109" s="31"/>
      <c r="Y109" s="32"/>
    </row>
    <row r="110" spans="1:26" ht="13.8" x14ac:dyDescent="0.25"/>
    <row r="111" spans="1:26" ht="49.8" customHeight="1" x14ac:dyDescent="0.25">
      <c r="A111" s="34" t="s">
        <v>6</v>
      </c>
      <c r="B111" s="35" t="s">
        <v>7</v>
      </c>
      <c r="C111" s="36"/>
      <c r="D111" s="36"/>
      <c r="E111" s="37"/>
      <c r="F111" s="38" t="s">
        <v>8</v>
      </c>
      <c r="G111" s="37"/>
      <c r="H111" s="39" t="s">
        <v>9</v>
      </c>
      <c r="I111" s="31"/>
      <c r="J111" s="32"/>
      <c r="K111" s="40" t="s">
        <v>10</v>
      </c>
      <c r="L111" s="36"/>
      <c r="M111" s="37"/>
      <c r="N111" s="41" t="s">
        <v>11</v>
      </c>
      <c r="O111" s="42" t="s">
        <v>12</v>
      </c>
      <c r="P111" s="36"/>
      <c r="Q111" s="36"/>
      <c r="R111" s="37"/>
      <c r="S111" s="35" t="s">
        <v>13</v>
      </c>
      <c r="T111" s="37"/>
      <c r="U111" s="39" t="s">
        <v>14</v>
      </c>
      <c r="V111" s="31"/>
      <c r="W111" s="32"/>
      <c r="X111" s="42" t="s">
        <v>15</v>
      </c>
      <c r="Y111" s="36"/>
      <c r="Z111" s="37"/>
    </row>
    <row r="112" spans="1:26" ht="49.8" customHeight="1" thickBot="1" x14ac:dyDescent="0.3">
      <c r="A112" s="43"/>
      <c r="B112" s="44"/>
      <c r="C112" s="45"/>
      <c r="D112" s="45"/>
      <c r="E112" s="46"/>
      <c r="F112" s="44"/>
      <c r="G112" s="46"/>
      <c r="H112" s="47" t="s">
        <v>16</v>
      </c>
      <c r="I112" s="47" t="s">
        <v>17</v>
      </c>
      <c r="J112" s="47" t="s">
        <v>18</v>
      </c>
      <c r="K112" s="44"/>
      <c r="L112" s="45"/>
      <c r="M112" s="46"/>
      <c r="N112" s="43"/>
      <c r="O112" s="44"/>
      <c r="P112" s="45"/>
      <c r="Q112" s="45"/>
      <c r="R112" s="46"/>
      <c r="S112" s="44"/>
      <c r="T112" s="46"/>
      <c r="U112" s="47" t="s">
        <v>19</v>
      </c>
      <c r="V112" s="47" t="s">
        <v>20</v>
      </c>
      <c r="W112" s="47" t="s">
        <v>21</v>
      </c>
      <c r="X112" s="44"/>
      <c r="Y112" s="45"/>
      <c r="Z112" s="46"/>
    </row>
    <row r="113" spans="1:26" ht="49.8" customHeight="1" x14ac:dyDescent="0.25">
      <c r="A113" s="95" t="s">
        <v>58</v>
      </c>
      <c r="B113" s="49" t="s">
        <v>70</v>
      </c>
      <c r="C113" s="50"/>
      <c r="D113" s="50"/>
      <c r="E113" s="51"/>
      <c r="F113" s="52" t="s">
        <v>24</v>
      </c>
      <c r="G113" s="51"/>
      <c r="H113" s="53">
        <v>4</v>
      </c>
      <c r="I113" s="53">
        <v>5</v>
      </c>
      <c r="J113" s="53">
        <f>SUM(H113*I113)</f>
        <v>20</v>
      </c>
      <c r="K113" s="54" t="s">
        <v>25</v>
      </c>
      <c r="L113" s="51"/>
      <c r="M113" s="55" t="s">
        <v>26</v>
      </c>
      <c r="N113" s="95" t="str">
        <f>A113</f>
        <v>Ride</v>
      </c>
      <c r="O113" s="56" t="s">
        <v>71</v>
      </c>
      <c r="P113" s="123"/>
      <c r="Q113" s="123"/>
      <c r="R113" s="124"/>
      <c r="S113" s="56" t="s">
        <v>72</v>
      </c>
      <c r="T113" s="123"/>
      <c r="U113" s="53">
        <v>2</v>
      </c>
      <c r="V113" s="53">
        <v>5</v>
      </c>
      <c r="W113" s="53">
        <f>SUM(U113*V113)</f>
        <v>10</v>
      </c>
      <c r="X113" s="49" t="s">
        <v>61</v>
      </c>
      <c r="Y113" s="50"/>
      <c r="Z113" s="58"/>
    </row>
    <row r="114" spans="1:26" ht="49.8" customHeight="1" x14ac:dyDescent="0.25">
      <c r="A114" s="59"/>
      <c r="B114" s="60"/>
      <c r="C114" s="61"/>
      <c r="D114" s="61"/>
      <c r="E114" s="62"/>
      <c r="F114" s="60"/>
      <c r="G114" s="62"/>
      <c r="H114" s="43"/>
      <c r="I114" s="43"/>
      <c r="J114" s="43"/>
      <c r="K114" s="44"/>
      <c r="L114" s="46"/>
      <c r="M114" s="63"/>
      <c r="N114" s="59"/>
      <c r="O114" s="125"/>
      <c r="P114" s="126"/>
      <c r="Q114" s="126"/>
      <c r="R114" s="127"/>
      <c r="S114" s="125"/>
      <c r="T114" s="126"/>
      <c r="U114" s="43"/>
      <c r="V114" s="43"/>
      <c r="W114" s="43"/>
      <c r="X114" s="60"/>
      <c r="Y114" s="61"/>
      <c r="Z114" s="64"/>
    </row>
    <row r="115" spans="1:26" ht="49.8" customHeight="1" x14ac:dyDescent="0.25">
      <c r="A115" s="59"/>
      <c r="B115" s="60"/>
      <c r="C115" s="61"/>
      <c r="D115" s="61"/>
      <c r="E115" s="62"/>
      <c r="F115" s="44"/>
      <c r="G115" s="46"/>
      <c r="H115" s="65"/>
      <c r="I115" s="65"/>
      <c r="J115" s="65"/>
      <c r="K115" s="66" t="s">
        <v>30</v>
      </c>
      <c r="L115" s="37"/>
      <c r="M115" s="67"/>
      <c r="N115" s="81"/>
      <c r="O115" s="125"/>
      <c r="P115" s="126"/>
      <c r="Q115" s="126"/>
      <c r="R115" s="127"/>
      <c r="S115" s="125"/>
      <c r="T115" s="126"/>
      <c r="U115" s="65"/>
      <c r="V115" s="65"/>
      <c r="W115" s="65"/>
      <c r="X115" s="44"/>
      <c r="Y115" s="45"/>
      <c r="Z115" s="82"/>
    </row>
    <row r="116" spans="1:26" ht="49.8" customHeight="1" thickBot="1" x14ac:dyDescent="0.35">
      <c r="A116" s="68"/>
      <c r="B116" s="69"/>
      <c r="C116" s="70"/>
      <c r="D116" s="70"/>
      <c r="E116" s="71"/>
      <c r="F116" s="72" t="s">
        <v>31</v>
      </c>
      <c r="G116" s="72">
        <v>20</v>
      </c>
      <c r="H116" s="73" t="str">
        <f>VLOOKUP(J113,Values!A:B,2,FALSE)</f>
        <v>Unacceptable</v>
      </c>
      <c r="I116" s="74"/>
      <c r="J116" s="75"/>
      <c r="K116" s="69"/>
      <c r="L116" s="71"/>
      <c r="M116" s="76"/>
      <c r="N116" s="77" t="s">
        <v>73</v>
      </c>
      <c r="O116" s="128"/>
      <c r="P116" s="129"/>
      <c r="Q116" s="129"/>
      <c r="R116" s="130"/>
      <c r="S116" s="128"/>
      <c r="T116" s="129"/>
      <c r="U116" s="73" t="str">
        <f>VLOOKUP(W113,Values!A:B,2,FALSE)</f>
        <v>Tolerable</v>
      </c>
      <c r="V116" s="74"/>
      <c r="W116" s="75"/>
      <c r="X116" s="78" t="s">
        <v>33</v>
      </c>
      <c r="Y116" s="83" t="s">
        <v>40</v>
      </c>
      <c r="Z116" s="84"/>
    </row>
    <row r="117" spans="1:26" ht="13.8" x14ac:dyDescent="0.25">
      <c r="A117" s="13"/>
      <c r="B117" s="15"/>
      <c r="C117" s="110"/>
      <c r="D117" s="110"/>
      <c r="E117" s="96"/>
      <c r="F117" s="19"/>
      <c r="G117" s="96"/>
      <c r="H117" s="14"/>
      <c r="I117" s="14"/>
      <c r="J117" s="14"/>
      <c r="K117" s="16"/>
      <c r="L117" s="96"/>
      <c r="M117" s="10"/>
      <c r="N117" s="13"/>
      <c r="O117" s="131"/>
      <c r="P117" s="132"/>
      <c r="Q117" s="132"/>
      <c r="R117" s="133"/>
      <c r="S117" s="131"/>
      <c r="T117" s="132"/>
      <c r="U117" s="14"/>
      <c r="V117" s="14"/>
      <c r="W117" s="14"/>
      <c r="X117" s="15"/>
      <c r="Y117" s="110"/>
      <c r="Z117" s="111"/>
    </row>
    <row r="118" spans="1:26" ht="13.8" x14ac:dyDescent="0.25">
      <c r="A118" s="117"/>
      <c r="B118" s="97"/>
      <c r="C118" s="112"/>
      <c r="D118" s="112"/>
      <c r="E118" s="98"/>
      <c r="F118" s="97"/>
      <c r="G118" s="98"/>
      <c r="H118" s="99"/>
      <c r="I118" s="99"/>
      <c r="J118" s="99"/>
      <c r="K118" s="100"/>
      <c r="L118" s="101"/>
      <c r="M118" s="102"/>
      <c r="N118" s="117"/>
      <c r="O118" s="134"/>
      <c r="P118" s="135"/>
      <c r="Q118" s="135"/>
      <c r="R118" s="136"/>
      <c r="S118" s="134"/>
      <c r="T118" s="135"/>
      <c r="U118" s="99"/>
      <c r="V118" s="99"/>
      <c r="W118" s="99"/>
      <c r="X118" s="97"/>
      <c r="Y118" s="112"/>
      <c r="Z118" s="113"/>
    </row>
    <row r="119" spans="1:26" ht="13.8" x14ac:dyDescent="0.25">
      <c r="A119" s="117"/>
      <c r="B119" s="97"/>
      <c r="C119" s="112"/>
      <c r="D119" s="112"/>
      <c r="E119" s="98"/>
      <c r="F119" s="100"/>
      <c r="G119" s="101"/>
      <c r="H119" s="103"/>
      <c r="I119" s="103"/>
      <c r="J119" s="103"/>
      <c r="K119" s="17"/>
      <c r="L119" s="104"/>
      <c r="M119" s="12"/>
      <c r="N119" s="118"/>
      <c r="O119" s="134"/>
      <c r="P119" s="135"/>
      <c r="Q119" s="135"/>
      <c r="R119" s="136"/>
      <c r="S119" s="134"/>
      <c r="T119" s="135"/>
      <c r="U119" s="103"/>
      <c r="V119" s="103"/>
      <c r="W119" s="103"/>
      <c r="X119" s="100"/>
      <c r="Y119" s="119"/>
      <c r="Z119" s="120"/>
    </row>
    <row r="120" spans="1:26" ht="15" thickBot="1" x14ac:dyDescent="0.35">
      <c r="A120" s="142"/>
      <c r="B120" s="107"/>
      <c r="C120" s="143"/>
      <c r="D120" s="143"/>
      <c r="E120" s="108"/>
      <c r="F120" s="1"/>
      <c r="G120" s="1"/>
      <c r="H120" s="18"/>
      <c r="I120" s="105"/>
      <c r="J120" s="106"/>
      <c r="K120" s="107"/>
      <c r="L120" s="108"/>
      <c r="M120" s="109"/>
      <c r="N120" s="2"/>
      <c r="O120" s="137"/>
      <c r="P120" s="138"/>
      <c r="Q120" s="138"/>
      <c r="R120" s="139"/>
      <c r="S120" s="137"/>
      <c r="T120" s="138"/>
      <c r="U120" s="18"/>
      <c r="V120" s="105"/>
      <c r="W120" s="106"/>
      <c r="X120" s="3"/>
      <c r="Y120" s="22"/>
      <c r="Z120" s="121"/>
    </row>
    <row r="121" spans="1:26" ht="13.8" x14ac:dyDescent="0.25">
      <c r="A121" s="13"/>
      <c r="B121" s="15"/>
      <c r="C121" s="110"/>
      <c r="D121" s="110"/>
      <c r="E121" s="96"/>
      <c r="F121" s="19"/>
      <c r="G121" s="96"/>
      <c r="H121" s="14"/>
      <c r="I121" s="14"/>
      <c r="J121" s="14"/>
      <c r="K121" s="16"/>
      <c r="L121" s="96"/>
      <c r="M121" s="10"/>
      <c r="N121" s="13"/>
      <c r="O121" s="131"/>
      <c r="P121" s="132"/>
      <c r="Q121" s="132"/>
      <c r="R121" s="133"/>
      <c r="S121" s="131"/>
      <c r="T121" s="132"/>
      <c r="U121" s="14"/>
      <c r="V121" s="14"/>
      <c r="W121" s="14"/>
      <c r="X121" s="15"/>
      <c r="Y121" s="110"/>
      <c r="Z121" s="111"/>
    </row>
    <row r="122" spans="1:26" ht="13.8" x14ac:dyDescent="0.25">
      <c r="A122" s="117"/>
      <c r="B122" s="97"/>
      <c r="C122" s="112"/>
      <c r="D122" s="112"/>
      <c r="E122" s="98"/>
      <c r="F122" s="97"/>
      <c r="G122" s="98"/>
      <c r="H122" s="99"/>
      <c r="I122" s="99"/>
      <c r="J122" s="99"/>
      <c r="K122" s="100"/>
      <c r="L122" s="101"/>
      <c r="M122" s="102"/>
      <c r="N122" s="117"/>
      <c r="O122" s="134"/>
      <c r="P122" s="135"/>
      <c r="Q122" s="135"/>
      <c r="R122" s="136"/>
      <c r="S122" s="134"/>
      <c r="T122" s="135"/>
      <c r="U122" s="99"/>
      <c r="V122" s="99"/>
      <c r="W122" s="99"/>
      <c r="X122" s="97"/>
      <c r="Y122" s="112"/>
      <c r="Z122" s="113"/>
    </row>
    <row r="123" spans="1:26" ht="13.8" x14ac:dyDescent="0.25">
      <c r="A123" s="117"/>
      <c r="B123" s="97"/>
      <c r="C123" s="112"/>
      <c r="D123" s="112"/>
      <c r="E123" s="98"/>
      <c r="F123" s="100"/>
      <c r="G123" s="101"/>
      <c r="H123" s="103"/>
      <c r="I123" s="103"/>
      <c r="J123" s="103"/>
      <c r="K123" s="17"/>
      <c r="L123" s="104"/>
      <c r="M123" s="12"/>
      <c r="N123" s="118"/>
      <c r="O123" s="134"/>
      <c r="P123" s="135"/>
      <c r="Q123" s="135"/>
      <c r="R123" s="136"/>
      <c r="S123" s="134"/>
      <c r="T123" s="135"/>
      <c r="U123" s="103"/>
      <c r="V123" s="103"/>
      <c r="W123" s="103"/>
      <c r="X123" s="100"/>
      <c r="Y123" s="119"/>
      <c r="Z123" s="120"/>
    </row>
    <row r="124" spans="1:26" ht="15" thickBot="1" x14ac:dyDescent="0.35">
      <c r="A124" s="142"/>
      <c r="B124" s="107"/>
      <c r="C124" s="143"/>
      <c r="D124" s="143"/>
      <c r="E124" s="108"/>
      <c r="F124" s="1"/>
      <c r="G124" s="1"/>
      <c r="H124" s="18"/>
      <c r="I124" s="105"/>
      <c r="J124" s="106"/>
      <c r="K124" s="107"/>
      <c r="L124" s="108"/>
      <c r="M124" s="109"/>
      <c r="N124" s="2"/>
      <c r="O124" s="137"/>
      <c r="P124" s="138"/>
      <c r="Q124" s="138"/>
      <c r="R124" s="139"/>
      <c r="S124" s="137"/>
      <c r="T124" s="138"/>
      <c r="U124" s="18"/>
      <c r="V124" s="105"/>
      <c r="W124" s="106"/>
      <c r="X124" s="3"/>
      <c r="Y124" s="22"/>
      <c r="Z124" s="121"/>
    </row>
    <row r="125" spans="1:26" ht="49.8" customHeight="1" x14ac:dyDescent="0.25">
      <c r="A125" s="48" t="s">
        <v>62</v>
      </c>
      <c r="B125" s="49" t="s">
        <v>74</v>
      </c>
      <c r="C125" s="50"/>
      <c r="D125" s="50"/>
      <c r="E125" s="51"/>
      <c r="F125" s="52" t="s">
        <v>24</v>
      </c>
      <c r="G125" s="51"/>
      <c r="H125" s="53">
        <v>3</v>
      </c>
      <c r="I125" s="53">
        <v>5</v>
      </c>
      <c r="J125" s="53">
        <f>SUM(H125*I125)</f>
        <v>15</v>
      </c>
      <c r="K125" s="54" t="s">
        <v>25</v>
      </c>
      <c r="L125" s="51"/>
      <c r="M125" s="55" t="s">
        <v>26</v>
      </c>
      <c r="N125" s="41" t="str">
        <f>A125</f>
        <v>ride</v>
      </c>
      <c r="O125" s="56" t="s">
        <v>75</v>
      </c>
      <c r="P125" s="123"/>
      <c r="Q125" s="123"/>
      <c r="R125" s="124"/>
      <c r="S125" s="56" t="s">
        <v>76</v>
      </c>
      <c r="T125" s="123"/>
      <c r="U125" s="53">
        <v>2</v>
      </c>
      <c r="V125" s="53">
        <v>5</v>
      </c>
      <c r="W125" s="53">
        <f>SUM(U125*V125)</f>
        <v>10</v>
      </c>
      <c r="X125" s="57" t="s">
        <v>65</v>
      </c>
      <c r="Y125" s="50"/>
      <c r="Z125" s="58"/>
    </row>
    <row r="126" spans="1:26" ht="49.8" customHeight="1" x14ac:dyDescent="0.25">
      <c r="A126" s="59"/>
      <c r="B126" s="60"/>
      <c r="C126" s="61"/>
      <c r="D126" s="61"/>
      <c r="E126" s="62"/>
      <c r="F126" s="60"/>
      <c r="G126" s="62"/>
      <c r="H126" s="43"/>
      <c r="I126" s="43"/>
      <c r="J126" s="43"/>
      <c r="K126" s="44"/>
      <c r="L126" s="46"/>
      <c r="M126" s="63"/>
      <c r="N126" s="43"/>
      <c r="O126" s="125"/>
      <c r="P126" s="126"/>
      <c r="Q126" s="126"/>
      <c r="R126" s="127"/>
      <c r="S126" s="125"/>
      <c r="T126" s="126"/>
      <c r="U126" s="43"/>
      <c r="V126" s="43"/>
      <c r="W126" s="43"/>
      <c r="X126" s="60"/>
      <c r="Y126" s="61"/>
      <c r="Z126" s="64"/>
    </row>
    <row r="127" spans="1:26" ht="49.8" customHeight="1" x14ac:dyDescent="0.25">
      <c r="A127" s="59"/>
      <c r="B127" s="60"/>
      <c r="C127" s="61"/>
      <c r="D127" s="61"/>
      <c r="E127" s="62"/>
      <c r="F127" s="44"/>
      <c r="G127" s="46"/>
      <c r="H127" s="65"/>
      <c r="I127" s="65"/>
      <c r="J127" s="65"/>
      <c r="K127" s="66" t="s">
        <v>30</v>
      </c>
      <c r="L127" s="37"/>
      <c r="M127" s="67"/>
      <c r="N127" s="65"/>
      <c r="O127" s="125"/>
      <c r="P127" s="126"/>
      <c r="Q127" s="126"/>
      <c r="R127" s="127"/>
      <c r="S127" s="125"/>
      <c r="T127" s="126"/>
      <c r="U127" s="65"/>
      <c r="V127" s="65"/>
      <c r="W127" s="65"/>
      <c r="X127" s="60"/>
      <c r="Y127" s="61"/>
      <c r="Z127" s="64"/>
    </row>
    <row r="128" spans="1:26" ht="49.8" customHeight="1" thickBot="1" x14ac:dyDescent="0.35">
      <c r="A128" s="68"/>
      <c r="B128" s="69"/>
      <c r="C128" s="70"/>
      <c r="D128" s="70"/>
      <c r="E128" s="71"/>
      <c r="F128" s="72" t="s">
        <v>31</v>
      </c>
      <c r="G128" s="72">
        <v>20</v>
      </c>
      <c r="H128" s="73" t="str">
        <f>VLOOKUP(J125,Values!A:B,2,FALSE)</f>
        <v>Tolerable</v>
      </c>
      <c r="I128" s="74"/>
      <c r="J128" s="75"/>
      <c r="K128" s="69"/>
      <c r="L128" s="71"/>
      <c r="M128" s="76"/>
      <c r="N128" s="77" t="s">
        <v>32</v>
      </c>
      <c r="O128" s="128"/>
      <c r="P128" s="129"/>
      <c r="Q128" s="129"/>
      <c r="R128" s="130"/>
      <c r="S128" s="128"/>
      <c r="T128" s="129"/>
      <c r="U128" s="73" t="str">
        <f>VLOOKUP(W125,Values!A:B,2,FALSE)</f>
        <v>Tolerable</v>
      </c>
      <c r="V128" s="74"/>
      <c r="W128" s="75"/>
      <c r="X128" s="78" t="s">
        <v>33</v>
      </c>
      <c r="Y128" s="79" t="s">
        <v>40</v>
      </c>
      <c r="Z128" s="80"/>
    </row>
    <row r="129" spans="1:26" ht="13.8" x14ac:dyDescent="0.25">
      <c r="A129" s="13"/>
      <c r="B129" s="15"/>
      <c r="C129" s="110"/>
      <c r="D129" s="110"/>
      <c r="E129" s="96"/>
      <c r="F129" s="19"/>
      <c r="G129" s="96"/>
      <c r="H129" s="14"/>
      <c r="I129" s="14"/>
      <c r="J129" s="14"/>
      <c r="K129" s="16"/>
      <c r="L129" s="96"/>
      <c r="M129" s="10"/>
      <c r="N129" s="13"/>
      <c r="O129" s="131"/>
      <c r="P129" s="132"/>
      <c r="Q129" s="132"/>
      <c r="R129" s="133"/>
      <c r="S129" s="131"/>
      <c r="T129" s="132"/>
      <c r="U129" s="14"/>
      <c r="V129" s="14"/>
      <c r="W129" s="14"/>
      <c r="X129" s="23"/>
      <c r="Y129" s="110"/>
      <c r="Z129" s="111"/>
    </row>
    <row r="130" spans="1:26" ht="13.8" x14ac:dyDescent="0.25">
      <c r="A130" s="117"/>
      <c r="B130" s="97"/>
      <c r="C130" s="112"/>
      <c r="D130" s="112"/>
      <c r="E130" s="98"/>
      <c r="F130" s="97"/>
      <c r="G130" s="98"/>
      <c r="H130" s="99"/>
      <c r="I130" s="99"/>
      <c r="J130" s="99"/>
      <c r="K130" s="100"/>
      <c r="L130" s="101"/>
      <c r="M130" s="102"/>
      <c r="N130" s="117"/>
      <c r="O130" s="134"/>
      <c r="P130" s="135"/>
      <c r="Q130" s="135"/>
      <c r="R130" s="136"/>
      <c r="S130" s="134"/>
      <c r="T130" s="135"/>
      <c r="U130" s="99"/>
      <c r="V130" s="99"/>
      <c r="W130" s="99"/>
      <c r="X130" s="97"/>
      <c r="Y130" s="112"/>
      <c r="Z130" s="113"/>
    </row>
    <row r="131" spans="1:26" ht="13.8" x14ac:dyDescent="0.25">
      <c r="A131" s="117"/>
      <c r="B131" s="97"/>
      <c r="C131" s="112"/>
      <c r="D131" s="112"/>
      <c r="E131" s="98"/>
      <c r="F131" s="100"/>
      <c r="G131" s="101"/>
      <c r="H131" s="103"/>
      <c r="I131" s="103"/>
      <c r="J131" s="103"/>
      <c r="K131" s="17"/>
      <c r="L131" s="104"/>
      <c r="M131" s="12"/>
      <c r="N131" s="118"/>
      <c r="O131" s="134"/>
      <c r="P131" s="135"/>
      <c r="Q131" s="135"/>
      <c r="R131" s="136"/>
      <c r="S131" s="134"/>
      <c r="T131" s="135"/>
      <c r="U131" s="103"/>
      <c r="V131" s="103"/>
      <c r="W131" s="103"/>
      <c r="X131" s="100"/>
      <c r="Y131" s="119"/>
      <c r="Z131" s="120"/>
    </row>
    <row r="132" spans="1:26" ht="15" thickBot="1" x14ac:dyDescent="0.35">
      <c r="A132" s="142"/>
      <c r="B132" s="107"/>
      <c r="C132" s="143"/>
      <c r="D132" s="143"/>
      <c r="E132" s="108"/>
      <c r="F132" s="1"/>
      <c r="G132" s="1"/>
      <c r="H132" s="18"/>
      <c r="I132" s="105"/>
      <c r="J132" s="106"/>
      <c r="K132" s="107"/>
      <c r="L132" s="108"/>
      <c r="M132" s="109"/>
      <c r="N132" s="2"/>
      <c r="O132" s="137"/>
      <c r="P132" s="138"/>
      <c r="Q132" s="138"/>
      <c r="R132" s="139"/>
      <c r="S132" s="137"/>
      <c r="T132" s="138"/>
      <c r="U132" s="18"/>
      <c r="V132" s="105"/>
      <c r="W132" s="106"/>
      <c r="X132" s="3"/>
      <c r="Y132" s="22"/>
      <c r="Z132" s="121"/>
    </row>
    <row r="133" spans="1:26" ht="13.8" x14ac:dyDescent="0.25">
      <c r="A133" s="24"/>
      <c r="B133" s="15"/>
      <c r="C133" s="110"/>
      <c r="D133" s="110"/>
      <c r="E133" s="96"/>
      <c r="F133" s="19"/>
      <c r="G133" s="96"/>
      <c r="H133" s="14"/>
      <c r="I133" s="14"/>
      <c r="J133" s="14"/>
      <c r="K133" s="16"/>
      <c r="L133" s="96"/>
      <c r="M133" s="10"/>
      <c r="N133" s="13"/>
      <c r="O133" s="131"/>
      <c r="P133" s="132"/>
      <c r="Q133" s="132"/>
      <c r="R133" s="133"/>
      <c r="S133" s="131"/>
      <c r="T133" s="132"/>
      <c r="U133" s="14"/>
      <c r="V133" s="14"/>
      <c r="W133" s="14"/>
      <c r="X133" s="23"/>
      <c r="Y133" s="110"/>
      <c r="Z133" s="111"/>
    </row>
    <row r="134" spans="1:26" ht="13.8" x14ac:dyDescent="0.25">
      <c r="A134" s="117"/>
      <c r="B134" s="97"/>
      <c r="C134" s="112"/>
      <c r="D134" s="112"/>
      <c r="E134" s="98"/>
      <c r="F134" s="97"/>
      <c r="G134" s="98"/>
      <c r="H134" s="99"/>
      <c r="I134" s="99"/>
      <c r="J134" s="99"/>
      <c r="K134" s="100"/>
      <c r="L134" s="101"/>
      <c r="M134" s="102"/>
      <c r="N134" s="117"/>
      <c r="O134" s="134"/>
      <c r="P134" s="135"/>
      <c r="Q134" s="135"/>
      <c r="R134" s="136"/>
      <c r="S134" s="134"/>
      <c r="T134" s="135"/>
      <c r="U134" s="99"/>
      <c r="V134" s="99"/>
      <c r="W134" s="99"/>
      <c r="X134" s="97"/>
      <c r="Y134" s="112"/>
      <c r="Z134" s="113"/>
    </row>
    <row r="135" spans="1:26" ht="13.8" x14ac:dyDescent="0.25">
      <c r="A135" s="117"/>
      <c r="B135" s="97"/>
      <c r="C135" s="112"/>
      <c r="D135" s="112"/>
      <c r="E135" s="98"/>
      <c r="F135" s="100"/>
      <c r="G135" s="101"/>
      <c r="H135" s="103"/>
      <c r="I135" s="103"/>
      <c r="J135" s="103"/>
      <c r="K135" s="17"/>
      <c r="L135" s="104"/>
      <c r="M135" s="12"/>
      <c r="N135" s="118"/>
      <c r="O135" s="134"/>
      <c r="P135" s="135"/>
      <c r="Q135" s="135"/>
      <c r="R135" s="136"/>
      <c r="S135" s="134"/>
      <c r="T135" s="135"/>
      <c r="U135" s="103"/>
      <c r="V135" s="103"/>
      <c r="W135" s="103"/>
      <c r="X135" s="100"/>
      <c r="Y135" s="119"/>
      <c r="Z135" s="120"/>
    </row>
    <row r="136" spans="1:26" ht="15" thickBot="1" x14ac:dyDescent="0.35">
      <c r="A136" s="142"/>
      <c r="B136" s="107"/>
      <c r="C136" s="143"/>
      <c r="D136" s="143"/>
      <c r="E136" s="108"/>
      <c r="F136" s="1"/>
      <c r="G136" s="1"/>
      <c r="H136" s="18"/>
      <c r="I136" s="105"/>
      <c r="J136" s="106"/>
      <c r="K136" s="107"/>
      <c r="L136" s="108"/>
      <c r="M136" s="109"/>
      <c r="N136" s="2"/>
      <c r="O136" s="137"/>
      <c r="P136" s="138"/>
      <c r="Q136" s="138"/>
      <c r="R136" s="139"/>
      <c r="S136" s="137"/>
      <c r="T136" s="138"/>
      <c r="U136" s="18"/>
      <c r="V136" s="105"/>
      <c r="W136" s="106"/>
      <c r="X136" s="4"/>
      <c r="Y136" s="22"/>
      <c r="Z136" s="121"/>
    </row>
    <row r="137" spans="1:26" ht="28.8" x14ac:dyDescent="0.3">
      <c r="A137" s="86"/>
      <c r="B137" s="86"/>
      <c r="C137" s="86"/>
      <c r="D137" s="86"/>
      <c r="E137" s="86"/>
      <c r="F137" s="87"/>
      <c r="G137" s="87"/>
      <c r="H137" s="86"/>
      <c r="I137" s="86"/>
      <c r="J137" s="86"/>
      <c r="K137" s="88"/>
      <c r="L137" s="88"/>
      <c r="M137" s="86"/>
      <c r="N137" s="86"/>
      <c r="O137" s="86"/>
      <c r="P137" s="86"/>
      <c r="Q137" s="86"/>
      <c r="R137" s="86"/>
      <c r="S137" s="87"/>
      <c r="T137" s="87"/>
      <c r="U137" s="86"/>
      <c r="V137" s="86"/>
      <c r="W137" s="86"/>
      <c r="X137" s="88"/>
      <c r="Y137" s="88"/>
      <c r="Z137" s="86"/>
    </row>
    <row r="138" spans="1:26" ht="49.8" customHeight="1" x14ac:dyDescent="0.3">
      <c r="A138" s="89">
        <f>A103</f>
        <v>44203</v>
      </c>
      <c r="B138" s="90" t="s">
        <v>48</v>
      </c>
      <c r="C138" s="91">
        <v>0.58333333333333337</v>
      </c>
      <c r="D138" s="92" t="s">
        <v>49</v>
      </c>
      <c r="E138" s="32"/>
      <c r="F138" s="33" t="s">
        <v>50</v>
      </c>
      <c r="G138" s="32"/>
      <c r="H138" s="33" t="s">
        <v>51</v>
      </c>
      <c r="I138" s="32"/>
      <c r="J138" s="93">
        <f>J103</f>
        <v>45669</v>
      </c>
      <c r="K138" s="31"/>
      <c r="L138" s="32"/>
      <c r="N138" s="89">
        <f>A103</f>
        <v>44203</v>
      </c>
      <c r="O138" s="90" t="s">
        <v>48</v>
      </c>
      <c r="P138" s="91">
        <v>0.58333333333333337</v>
      </c>
      <c r="Q138" s="92" t="s">
        <v>49</v>
      </c>
      <c r="R138" s="32"/>
      <c r="S138" s="33" t="s">
        <v>50</v>
      </c>
      <c r="T138" s="32"/>
      <c r="U138" s="33" t="s">
        <v>51</v>
      </c>
      <c r="V138" s="32"/>
      <c r="W138" s="93">
        <f>J103</f>
        <v>45669</v>
      </c>
      <c r="X138" s="31"/>
      <c r="Y138" s="32"/>
    </row>
    <row r="139" spans="1:26" ht="13.8" x14ac:dyDescent="0.25">
      <c r="J139" s="94"/>
      <c r="K139" s="61"/>
      <c r="L139" s="61"/>
      <c r="M139" s="61"/>
      <c r="W139" s="94"/>
      <c r="X139" s="61"/>
      <c r="Y139" s="61"/>
      <c r="Z139" s="61"/>
    </row>
    <row r="140" spans="1:26" ht="49.8" customHeight="1" x14ac:dyDescent="0.3">
      <c r="A140" s="90" t="s">
        <v>52</v>
      </c>
      <c r="B140" s="33" t="str">
        <f>B105</f>
        <v>Adrian Crowe</v>
      </c>
      <c r="C140" s="31"/>
      <c r="D140" s="32"/>
      <c r="E140" s="90" t="s">
        <v>54</v>
      </c>
      <c r="F140" s="33" t="str">
        <f>F105</f>
        <v>Coach</v>
      </c>
      <c r="G140" s="31"/>
      <c r="H140" s="32"/>
      <c r="I140" s="90" t="s">
        <v>56</v>
      </c>
      <c r="J140" s="61"/>
      <c r="K140" s="61"/>
      <c r="L140" s="61"/>
      <c r="M140" s="61"/>
      <c r="N140" s="90" t="s">
        <v>52</v>
      </c>
      <c r="O140" s="33" t="str">
        <f>B105</f>
        <v>Adrian Crowe</v>
      </c>
      <c r="P140" s="31"/>
      <c r="Q140" s="32"/>
      <c r="R140" s="90" t="s">
        <v>54</v>
      </c>
      <c r="S140" s="33" t="str">
        <f>F105</f>
        <v>Coach</v>
      </c>
      <c r="T140" s="31"/>
      <c r="U140" s="32"/>
      <c r="V140" s="90" t="s">
        <v>56</v>
      </c>
      <c r="W140" s="61"/>
      <c r="X140" s="61"/>
      <c r="Y140" s="61"/>
      <c r="Z140" s="61"/>
    </row>
    <row r="141" spans="1:26" ht="13.8" x14ac:dyDescent="0.25">
      <c r="J141" s="45"/>
      <c r="K141" s="45"/>
      <c r="L141" s="45"/>
      <c r="M141" s="45"/>
      <c r="W141" s="45"/>
      <c r="X141" s="45"/>
      <c r="Y141" s="45"/>
      <c r="Z141" s="45"/>
    </row>
    <row r="142" spans="1:26" ht="30" x14ac:dyDescent="0.25">
      <c r="A142" s="27" t="s">
        <v>0</v>
      </c>
      <c r="N142" s="27" t="s">
        <v>1</v>
      </c>
    </row>
    <row r="143" spans="1:26" ht="13.8" x14ac:dyDescent="0.25"/>
    <row r="144" spans="1:26" ht="14.4" x14ac:dyDescent="0.3">
      <c r="A144" s="29" t="s">
        <v>2</v>
      </c>
      <c r="B144" s="30" t="s">
        <v>57</v>
      </c>
      <c r="C144" s="31"/>
      <c r="D144" s="31"/>
      <c r="E144" s="31"/>
      <c r="F144" s="31"/>
      <c r="G144" s="31"/>
      <c r="H144" s="32"/>
      <c r="I144" s="29" t="s">
        <v>4</v>
      </c>
      <c r="J144" s="33" t="str">
        <f>J109</f>
        <v>Club Cycle</v>
      </c>
      <c r="K144" s="31"/>
      <c r="L144" s="32"/>
      <c r="N144" s="29" t="s">
        <v>2</v>
      </c>
      <c r="O144" s="30" t="s">
        <v>5</v>
      </c>
      <c r="P144" s="31"/>
      <c r="Q144" s="31"/>
      <c r="R144" s="31"/>
      <c r="S144" s="31"/>
      <c r="T144" s="31"/>
      <c r="U144" s="32"/>
      <c r="V144" s="29" t="s">
        <v>4</v>
      </c>
      <c r="W144" s="33" t="str">
        <f>J109</f>
        <v>Club Cycle</v>
      </c>
      <c r="X144" s="31"/>
      <c r="Y144" s="32"/>
    </row>
    <row r="145" spans="1:26" ht="13.8" x14ac:dyDescent="0.25"/>
    <row r="146" spans="1:26" ht="49.8" customHeight="1" x14ac:dyDescent="0.25">
      <c r="A146" s="34" t="s">
        <v>6</v>
      </c>
      <c r="B146" s="35" t="s">
        <v>7</v>
      </c>
      <c r="C146" s="36"/>
      <c r="D146" s="36"/>
      <c r="E146" s="37"/>
      <c r="F146" s="38" t="s">
        <v>8</v>
      </c>
      <c r="G146" s="37"/>
      <c r="H146" s="39" t="s">
        <v>9</v>
      </c>
      <c r="I146" s="31"/>
      <c r="J146" s="32"/>
      <c r="K146" s="40" t="s">
        <v>10</v>
      </c>
      <c r="L146" s="36"/>
      <c r="M146" s="37"/>
      <c r="N146" s="41" t="s">
        <v>11</v>
      </c>
      <c r="O146" s="42" t="s">
        <v>12</v>
      </c>
      <c r="P146" s="36"/>
      <c r="Q146" s="36"/>
      <c r="R146" s="37"/>
      <c r="S146" s="35" t="s">
        <v>13</v>
      </c>
      <c r="T146" s="37"/>
      <c r="U146" s="39" t="s">
        <v>14</v>
      </c>
      <c r="V146" s="31"/>
      <c r="W146" s="32"/>
      <c r="X146" s="42" t="s">
        <v>15</v>
      </c>
      <c r="Y146" s="36"/>
      <c r="Z146" s="37"/>
    </row>
    <row r="147" spans="1:26" ht="49.8" customHeight="1" thickBot="1" x14ac:dyDescent="0.3">
      <c r="A147" s="43"/>
      <c r="B147" s="44"/>
      <c r="C147" s="45"/>
      <c r="D147" s="45"/>
      <c r="E147" s="46"/>
      <c r="F147" s="44"/>
      <c r="G147" s="46"/>
      <c r="H147" s="47" t="s">
        <v>16</v>
      </c>
      <c r="I147" s="47" t="s">
        <v>17</v>
      </c>
      <c r="J147" s="47" t="s">
        <v>18</v>
      </c>
      <c r="K147" s="44"/>
      <c r="L147" s="45"/>
      <c r="M147" s="46"/>
      <c r="N147" s="43"/>
      <c r="O147" s="44"/>
      <c r="P147" s="45"/>
      <c r="Q147" s="45"/>
      <c r="R147" s="46"/>
      <c r="S147" s="44"/>
      <c r="T147" s="46"/>
      <c r="U147" s="47" t="s">
        <v>19</v>
      </c>
      <c r="V147" s="47" t="s">
        <v>20</v>
      </c>
      <c r="W147" s="47" t="s">
        <v>21</v>
      </c>
      <c r="X147" s="44"/>
      <c r="Y147" s="45"/>
      <c r="Z147" s="46"/>
    </row>
    <row r="148" spans="1:26" ht="49.8" customHeight="1" x14ac:dyDescent="0.25">
      <c r="A148" s="95" t="s">
        <v>58</v>
      </c>
      <c r="B148" s="49" t="s">
        <v>77</v>
      </c>
      <c r="C148" s="50"/>
      <c r="D148" s="50"/>
      <c r="E148" s="51"/>
      <c r="F148" s="52" t="s">
        <v>78</v>
      </c>
      <c r="G148" s="51"/>
      <c r="H148" s="53">
        <v>4</v>
      </c>
      <c r="I148" s="53">
        <v>5</v>
      </c>
      <c r="J148" s="53">
        <f>SUM(H148*I148)</f>
        <v>20</v>
      </c>
      <c r="K148" s="54" t="s">
        <v>25</v>
      </c>
      <c r="L148" s="51"/>
      <c r="M148" s="55" t="s">
        <v>26</v>
      </c>
      <c r="N148" s="95" t="str">
        <f>A148</f>
        <v>Ride</v>
      </c>
      <c r="O148" s="56" t="s">
        <v>79</v>
      </c>
      <c r="P148" s="123"/>
      <c r="Q148" s="123"/>
      <c r="R148" s="124"/>
      <c r="S148" s="56" t="s">
        <v>80</v>
      </c>
      <c r="T148" s="123"/>
      <c r="U148" s="53">
        <v>2</v>
      </c>
      <c r="V148" s="53">
        <v>5</v>
      </c>
      <c r="W148" s="53">
        <f>SUM(U148*V148)</f>
        <v>10</v>
      </c>
      <c r="X148" s="49" t="s">
        <v>61</v>
      </c>
      <c r="Y148" s="50"/>
      <c r="Z148" s="58"/>
    </row>
    <row r="149" spans="1:26" ht="49.8" customHeight="1" x14ac:dyDescent="0.25">
      <c r="A149" s="59"/>
      <c r="B149" s="60"/>
      <c r="C149" s="61"/>
      <c r="D149" s="61"/>
      <c r="E149" s="62"/>
      <c r="F149" s="60"/>
      <c r="G149" s="62"/>
      <c r="H149" s="43"/>
      <c r="I149" s="43"/>
      <c r="J149" s="43"/>
      <c r="K149" s="44"/>
      <c r="L149" s="46"/>
      <c r="M149" s="63"/>
      <c r="N149" s="59"/>
      <c r="O149" s="125"/>
      <c r="P149" s="126"/>
      <c r="Q149" s="126"/>
      <c r="R149" s="127"/>
      <c r="S149" s="125"/>
      <c r="T149" s="126"/>
      <c r="U149" s="43"/>
      <c r="V149" s="43"/>
      <c r="W149" s="43"/>
      <c r="X149" s="60"/>
      <c r="Y149" s="61"/>
      <c r="Z149" s="64"/>
    </row>
    <row r="150" spans="1:26" ht="49.8" customHeight="1" x14ac:dyDescent="0.25">
      <c r="A150" s="59"/>
      <c r="B150" s="60"/>
      <c r="C150" s="61"/>
      <c r="D150" s="61"/>
      <c r="E150" s="62"/>
      <c r="F150" s="44"/>
      <c r="G150" s="46"/>
      <c r="H150" s="65"/>
      <c r="I150" s="65"/>
      <c r="J150" s="65"/>
      <c r="K150" s="66" t="s">
        <v>30</v>
      </c>
      <c r="L150" s="37"/>
      <c r="M150" s="67"/>
      <c r="N150" s="81"/>
      <c r="O150" s="125"/>
      <c r="P150" s="126"/>
      <c r="Q150" s="126"/>
      <c r="R150" s="127"/>
      <c r="S150" s="125"/>
      <c r="T150" s="126"/>
      <c r="U150" s="65"/>
      <c r="V150" s="65"/>
      <c r="W150" s="65"/>
      <c r="X150" s="44"/>
      <c r="Y150" s="45"/>
      <c r="Z150" s="82"/>
    </row>
    <row r="151" spans="1:26" ht="88.2" customHeight="1" thickBot="1" x14ac:dyDescent="0.35">
      <c r="A151" s="68"/>
      <c r="B151" s="69"/>
      <c r="C151" s="70"/>
      <c r="D151" s="70"/>
      <c r="E151" s="71"/>
      <c r="F151" s="72" t="s">
        <v>31</v>
      </c>
      <c r="G151" s="72">
        <v>20</v>
      </c>
      <c r="H151" s="73" t="str">
        <f>VLOOKUP(J148,Values!A:B,2,FALSE)</f>
        <v>Unacceptable</v>
      </c>
      <c r="I151" s="74"/>
      <c r="J151" s="75"/>
      <c r="K151" s="69"/>
      <c r="L151" s="71"/>
      <c r="M151" s="76"/>
      <c r="N151" s="77" t="s">
        <v>73</v>
      </c>
      <c r="O151" s="128"/>
      <c r="P151" s="129"/>
      <c r="Q151" s="129"/>
      <c r="R151" s="130"/>
      <c r="S151" s="128"/>
      <c r="T151" s="129"/>
      <c r="U151" s="73" t="str">
        <f>VLOOKUP(W148,Values!A:B,2,FALSE)</f>
        <v>Tolerable</v>
      </c>
      <c r="V151" s="74"/>
      <c r="W151" s="75"/>
      <c r="X151" s="78" t="s">
        <v>33</v>
      </c>
      <c r="Y151" s="83" t="s">
        <v>40</v>
      </c>
      <c r="Z151" s="84"/>
    </row>
    <row r="152" spans="1:26" ht="13.8" x14ac:dyDescent="0.25">
      <c r="A152" s="13"/>
      <c r="B152" s="15"/>
      <c r="C152" s="110"/>
      <c r="D152" s="110"/>
      <c r="E152" s="96"/>
      <c r="F152" s="19"/>
      <c r="G152" s="96"/>
      <c r="H152" s="14"/>
      <c r="I152" s="14"/>
      <c r="J152" s="14"/>
      <c r="K152" s="16"/>
      <c r="L152" s="96"/>
      <c r="M152" s="10"/>
      <c r="N152" s="13"/>
      <c r="O152" s="131"/>
      <c r="P152" s="132"/>
      <c r="Q152" s="132"/>
      <c r="R152" s="133"/>
      <c r="S152" s="131"/>
      <c r="T152" s="132"/>
      <c r="U152" s="14"/>
      <c r="V152" s="14"/>
      <c r="W152" s="14"/>
      <c r="X152" s="15"/>
      <c r="Y152" s="110"/>
      <c r="Z152" s="111"/>
    </row>
    <row r="153" spans="1:26" ht="13.8" x14ac:dyDescent="0.25">
      <c r="A153" s="117"/>
      <c r="B153" s="97"/>
      <c r="C153" s="112"/>
      <c r="D153" s="112"/>
      <c r="E153" s="98"/>
      <c r="F153" s="97"/>
      <c r="G153" s="98"/>
      <c r="H153" s="99"/>
      <c r="I153" s="99"/>
      <c r="J153" s="99"/>
      <c r="K153" s="100"/>
      <c r="L153" s="101"/>
      <c r="M153" s="102"/>
      <c r="N153" s="117"/>
      <c r="O153" s="134"/>
      <c r="P153" s="135"/>
      <c r="Q153" s="135"/>
      <c r="R153" s="136"/>
      <c r="S153" s="134"/>
      <c r="T153" s="135"/>
      <c r="U153" s="99"/>
      <c r="V153" s="99"/>
      <c r="W153" s="99"/>
      <c r="X153" s="97"/>
      <c r="Y153" s="112"/>
      <c r="Z153" s="113"/>
    </row>
    <row r="154" spans="1:26" ht="13.8" x14ac:dyDescent="0.25">
      <c r="A154" s="117"/>
      <c r="B154" s="97"/>
      <c r="C154" s="112"/>
      <c r="D154" s="112"/>
      <c r="E154" s="98"/>
      <c r="F154" s="100"/>
      <c r="G154" s="101"/>
      <c r="H154" s="103"/>
      <c r="I154" s="103"/>
      <c r="J154" s="103"/>
      <c r="K154" s="17"/>
      <c r="L154" s="104"/>
      <c r="M154" s="12"/>
      <c r="N154" s="118"/>
      <c r="O154" s="134"/>
      <c r="P154" s="135"/>
      <c r="Q154" s="135"/>
      <c r="R154" s="136"/>
      <c r="S154" s="134"/>
      <c r="T154" s="135"/>
      <c r="U154" s="103"/>
      <c r="V154" s="103"/>
      <c r="W154" s="103"/>
      <c r="X154" s="100"/>
      <c r="Y154" s="119"/>
      <c r="Z154" s="120"/>
    </row>
    <row r="155" spans="1:26" ht="15" thickBot="1" x14ac:dyDescent="0.35">
      <c r="A155" s="142"/>
      <c r="B155" s="107"/>
      <c r="C155" s="143"/>
      <c r="D155" s="143"/>
      <c r="E155" s="108"/>
      <c r="F155" s="1"/>
      <c r="G155" s="1"/>
      <c r="H155" s="18"/>
      <c r="I155" s="105"/>
      <c r="J155" s="106"/>
      <c r="K155" s="107"/>
      <c r="L155" s="108"/>
      <c r="M155" s="109"/>
      <c r="N155" s="2"/>
      <c r="O155" s="137"/>
      <c r="P155" s="138"/>
      <c r="Q155" s="138"/>
      <c r="R155" s="139"/>
      <c r="S155" s="137"/>
      <c r="T155" s="138"/>
      <c r="U155" s="18"/>
      <c r="V155" s="105"/>
      <c r="W155" s="106"/>
      <c r="X155" s="3"/>
      <c r="Y155" s="22"/>
      <c r="Z155" s="121"/>
    </row>
    <row r="156" spans="1:26" ht="13.8" x14ac:dyDescent="0.25">
      <c r="A156" s="13"/>
      <c r="B156" s="15"/>
      <c r="C156" s="110"/>
      <c r="D156" s="110"/>
      <c r="E156" s="96"/>
      <c r="F156" s="19"/>
      <c r="G156" s="96"/>
      <c r="H156" s="14"/>
      <c r="I156" s="14"/>
      <c r="J156" s="14"/>
      <c r="K156" s="16"/>
      <c r="L156" s="96"/>
      <c r="M156" s="10"/>
      <c r="N156" s="13"/>
      <c r="O156" s="131"/>
      <c r="P156" s="132"/>
      <c r="Q156" s="132"/>
      <c r="R156" s="133"/>
      <c r="S156" s="131"/>
      <c r="T156" s="132"/>
      <c r="U156" s="14"/>
      <c r="V156" s="14"/>
      <c r="W156" s="14"/>
      <c r="X156" s="15"/>
      <c r="Y156" s="110"/>
      <c r="Z156" s="111"/>
    </row>
    <row r="157" spans="1:26" ht="13.8" x14ac:dyDescent="0.25">
      <c r="A157" s="117"/>
      <c r="B157" s="97"/>
      <c r="C157" s="112"/>
      <c r="D157" s="112"/>
      <c r="E157" s="98"/>
      <c r="F157" s="97"/>
      <c r="G157" s="98"/>
      <c r="H157" s="99"/>
      <c r="I157" s="99"/>
      <c r="J157" s="99"/>
      <c r="K157" s="100"/>
      <c r="L157" s="101"/>
      <c r="M157" s="102"/>
      <c r="N157" s="117"/>
      <c r="O157" s="134"/>
      <c r="P157" s="135"/>
      <c r="Q157" s="135"/>
      <c r="R157" s="136"/>
      <c r="S157" s="134"/>
      <c r="T157" s="135"/>
      <c r="U157" s="99"/>
      <c r="V157" s="99"/>
      <c r="W157" s="99"/>
      <c r="X157" s="97"/>
      <c r="Y157" s="112"/>
      <c r="Z157" s="113"/>
    </row>
    <row r="158" spans="1:26" ht="13.8" x14ac:dyDescent="0.25">
      <c r="A158" s="117"/>
      <c r="B158" s="97"/>
      <c r="C158" s="112"/>
      <c r="D158" s="112"/>
      <c r="E158" s="98"/>
      <c r="F158" s="100"/>
      <c r="G158" s="101"/>
      <c r="H158" s="103"/>
      <c r="I158" s="103"/>
      <c r="J158" s="103"/>
      <c r="K158" s="17"/>
      <c r="L158" s="104"/>
      <c r="M158" s="12"/>
      <c r="N158" s="118"/>
      <c r="O158" s="134"/>
      <c r="P158" s="135"/>
      <c r="Q158" s="135"/>
      <c r="R158" s="136"/>
      <c r="S158" s="134"/>
      <c r="T158" s="135"/>
      <c r="U158" s="103"/>
      <c r="V158" s="103"/>
      <c r="W158" s="103"/>
      <c r="X158" s="100"/>
      <c r="Y158" s="119"/>
      <c r="Z158" s="120"/>
    </row>
    <row r="159" spans="1:26" ht="15" thickBot="1" x14ac:dyDescent="0.35">
      <c r="A159" s="142"/>
      <c r="B159" s="107"/>
      <c r="C159" s="143"/>
      <c r="D159" s="143"/>
      <c r="E159" s="108"/>
      <c r="F159" s="1"/>
      <c r="G159" s="1"/>
      <c r="H159" s="18"/>
      <c r="I159" s="105"/>
      <c r="J159" s="106"/>
      <c r="K159" s="107"/>
      <c r="L159" s="108"/>
      <c r="M159" s="109"/>
      <c r="N159" s="2"/>
      <c r="O159" s="137"/>
      <c r="P159" s="138"/>
      <c r="Q159" s="138"/>
      <c r="R159" s="139"/>
      <c r="S159" s="137"/>
      <c r="T159" s="138"/>
      <c r="U159" s="18"/>
      <c r="V159" s="105"/>
      <c r="W159" s="106"/>
      <c r="X159" s="3"/>
      <c r="Y159" s="22"/>
      <c r="Z159" s="121"/>
    </row>
    <row r="160" spans="1:26" ht="49.8" customHeight="1" x14ac:dyDescent="0.25">
      <c r="A160" s="48" t="s">
        <v>62</v>
      </c>
      <c r="B160" s="49" t="s">
        <v>81</v>
      </c>
      <c r="C160" s="50"/>
      <c r="D160" s="50"/>
      <c r="E160" s="51"/>
      <c r="F160" s="52" t="s">
        <v>24</v>
      </c>
      <c r="G160" s="51"/>
      <c r="H160" s="53">
        <v>4</v>
      </c>
      <c r="I160" s="53">
        <v>5</v>
      </c>
      <c r="J160" s="53">
        <f>SUM(H160*I160)</f>
        <v>20</v>
      </c>
      <c r="K160" s="54" t="s">
        <v>25</v>
      </c>
      <c r="L160" s="51"/>
      <c r="M160" s="55" t="s">
        <v>26</v>
      </c>
      <c r="N160" s="41" t="str">
        <f>A160</f>
        <v>ride</v>
      </c>
      <c r="O160" s="56" t="s">
        <v>82</v>
      </c>
      <c r="P160" s="123"/>
      <c r="Q160" s="123"/>
      <c r="R160" s="124"/>
      <c r="S160" s="56" t="s">
        <v>80</v>
      </c>
      <c r="T160" s="123"/>
      <c r="U160" s="53">
        <v>2</v>
      </c>
      <c r="V160" s="53">
        <v>5</v>
      </c>
      <c r="W160" s="53">
        <f>SUM(U160*V160)</f>
        <v>10</v>
      </c>
      <c r="X160" s="57" t="s">
        <v>65</v>
      </c>
      <c r="Y160" s="50"/>
      <c r="Z160" s="58"/>
    </row>
    <row r="161" spans="1:26" ht="49.8" customHeight="1" x14ac:dyDescent="0.25">
      <c r="A161" s="59"/>
      <c r="B161" s="60"/>
      <c r="C161" s="61"/>
      <c r="D161" s="61"/>
      <c r="E161" s="62"/>
      <c r="F161" s="60"/>
      <c r="G161" s="62"/>
      <c r="H161" s="43"/>
      <c r="I161" s="43"/>
      <c r="J161" s="43"/>
      <c r="K161" s="44"/>
      <c r="L161" s="46"/>
      <c r="M161" s="63"/>
      <c r="N161" s="43"/>
      <c r="O161" s="125"/>
      <c r="P161" s="126"/>
      <c r="Q161" s="126"/>
      <c r="R161" s="127"/>
      <c r="S161" s="125"/>
      <c r="T161" s="126"/>
      <c r="U161" s="43"/>
      <c r="V161" s="43"/>
      <c r="W161" s="43"/>
      <c r="X161" s="60"/>
      <c r="Y161" s="61"/>
      <c r="Z161" s="64"/>
    </row>
    <row r="162" spans="1:26" ht="49.8" customHeight="1" x14ac:dyDescent="0.25">
      <c r="A162" s="59"/>
      <c r="B162" s="60"/>
      <c r="C162" s="61"/>
      <c r="D162" s="61"/>
      <c r="E162" s="62"/>
      <c r="F162" s="44"/>
      <c r="G162" s="46"/>
      <c r="H162" s="65"/>
      <c r="I162" s="65"/>
      <c r="J162" s="65"/>
      <c r="K162" s="66" t="s">
        <v>30</v>
      </c>
      <c r="L162" s="37"/>
      <c r="M162" s="67"/>
      <c r="N162" s="65"/>
      <c r="O162" s="125"/>
      <c r="P162" s="126"/>
      <c r="Q162" s="126"/>
      <c r="R162" s="127"/>
      <c r="S162" s="125"/>
      <c r="T162" s="126"/>
      <c r="U162" s="65"/>
      <c r="V162" s="65"/>
      <c r="W162" s="65"/>
      <c r="X162" s="60"/>
      <c r="Y162" s="61"/>
      <c r="Z162" s="64"/>
    </row>
    <row r="163" spans="1:26" ht="49.8" customHeight="1" thickBot="1" x14ac:dyDescent="0.35">
      <c r="A163" s="68"/>
      <c r="B163" s="69"/>
      <c r="C163" s="70"/>
      <c r="D163" s="70"/>
      <c r="E163" s="71"/>
      <c r="F163" s="72" t="s">
        <v>31</v>
      </c>
      <c r="G163" s="72">
        <v>20</v>
      </c>
      <c r="H163" s="73" t="str">
        <f>VLOOKUP(J160,Values!A:B,2,FALSE)</f>
        <v>Unacceptable</v>
      </c>
      <c r="I163" s="74"/>
      <c r="J163" s="75"/>
      <c r="K163" s="69"/>
      <c r="L163" s="71"/>
      <c r="M163" s="76"/>
      <c r="N163" s="77" t="s">
        <v>73</v>
      </c>
      <c r="O163" s="128"/>
      <c r="P163" s="129"/>
      <c r="Q163" s="129"/>
      <c r="R163" s="130"/>
      <c r="S163" s="128"/>
      <c r="T163" s="129"/>
      <c r="U163" s="73" t="str">
        <f>VLOOKUP(W160,Values!A:B,2,FALSE)</f>
        <v>Tolerable</v>
      </c>
      <c r="V163" s="74"/>
      <c r="W163" s="75"/>
      <c r="X163" s="78" t="s">
        <v>33</v>
      </c>
      <c r="Y163" s="79" t="s">
        <v>40</v>
      </c>
      <c r="Z163" s="80"/>
    </row>
    <row r="164" spans="1:26" ht="13.8" x14ac:dyDescent="0.25">
      <c r="A164" s="13"/>
      <c r="B164" s="15"/>
      <c r="C164" s="110"/>
      <c r="D164" s="110"/>
      <c r="E164" s="96"/>
      <c r="F164" s="19"/>
      <c r="G164" s="96"/>
      <c r="H164" s="14"/>
      <c r="I164" s="14"/>
      <c r="J164" s="14"/>
      <c r="K164" s="16"/>
      <c r="L164" s="96"/>
      <c r="M164" s="10"/>
      <c r="N164" s="13"/>
      <c r="O164" s="131"/>
      <c r="P164" s="132"/>
      <c r="Q164" s="132"/>
      <c r="R164" s="133"/>
      <c r="S164" s="131"/>
      <c r="T164" s="132"/>
      <c r="U164" s="14"/>
      <c r="V164" s="14"/>
      <c r="W164" s="14"/>
      <c r="X164" s="23"/>
      <c r="Y164" s="110"/>
      <c r="Z164" s="111"/>
    </row>
    <row r="165" spans="1:26" ht="13.8" x14ac:dyDescent="0.25">
      <c r="A165" s="117"/>
      <c r="B165" s="97"/>
      <c r="C165" s="112"/>
      <c r="D165" s="112"/>
      <c r="E165" s="98"/>
      <c r="F165" s="97"/>
      <c r="G165" s="98"/>
      <c r="H165" s="99"/>
      <c r="I165" s="99"/>
      <c r="J165" s="99"/>
      <c r="K165" s="100"/>
      <c r="L165" s="101"/>
      <c r="M165" s="102"/>
      <c r="N165" s="117"/>
      <c r="O165" s="134"/>
      <c r="P165" s="135"/>
      <c r="Q165" s="135"/>
      <c r="R165" s="136"/>
      <c r="S165" s="134"/>
      <c r="T165" s="135"/>
      <c r="U165" s="99"/>
      <c r="V165" s="99"/>
      <c r="W165" s="99"/>
      <c r="X165" s="97"/>
      <c r="Y165" s="112"/>
      <c r="Z165" s="113"/>
    </row>
    <row r="166" spans="1:26" ht="13.8" x14ac:dyDescent="0.25">
      <c r="A166" s="117"/>
      <c r="B166" s="97"/>
      <c r="C166" s="112"/>
      <c r="D166" s="112"/>
      <c r="E166" s="98"/>
      <c r="F166" s="100"/>
      <c r="G166" s="101"/>
      <c r="H166" s="103"/>
      <c r="I166" s="103"/>
      <c r="J166" s="103"/>
      <c r="K166" s="17"/>
      <c r="L166" s="104"/>
      <c r="M166" s="12"/>
      <c r="N166" s="118"/>
      <c r="O166" s="134"/>
      <c r="P166" s="135"/>
      <c r="Q166" s="135"/>
      <c r="R166" s="136"/>
      <c r="S166" s="134"/>
      <c r="T166" s="135"/>
      <c r="U166" s="103"/>
      <c r="V166" s="103"/>
      <c r="W166" s="103"/>
      <c r="X166" s="100"/>
      <c r="Y166" s="119"/>
      <c r="Z166" s="120"/>
    </row>
    <row r="167" spans="1:26" ht="15" thickBot="1" x14ac:dyDescent="0.35">
      <c r="A167" s="142"/>
      <c r="B167" s="107"/>
      <c r="C167" s="143"/>
      <c r="D167" s="143"/>
      <c r="E167" s="108"/>
      <c r="F167" s="1"/>
      <c r="G167" s="1"/>
      <c r="H167" s="18"/>
      <c r="I167" s="105"/>
      <c r="J167" s="106"/>
      <c r="K167" s="107"/>
      <c r="L167" s="108"/>
      <c r="M167" s="109"/>
      <c r="N167" s="2"/>
      <c r="O167" s="137"/>
      <c r="P167" s="138"/>
      <c r="Q167" s="138"/>
      <c r="R167" s="139"/>
      <c r="S167" s="137"/>
      <c r="T167" s="138"/>
      <c r="U167" s="18"/>
      <c r="V167" s="105"/>
      <c r="W167" s="106"/>
      <c r="X167" s="3"/>
      <c r="Y167" s="22"/>
      <c r="Z167" s="121"/>
    </row>
    <row r="168" spans="1:26" ht="13.8" x14ac:dyDescent="0.25">
      <c r="A168" s="24"/>
      <c r="B168" s="15"/>
      <c r="C168" s="110"/>
      <c r="D168" s="110"/>
      <c r="E168" s="96"/>
      <c r="F168" s="19"/>
      <c r="G168" s="96"/>
      <c r="H168" s="14"/>
      <c r="I168" s="14"/>
      <c r="J168" s="14"/>
      <c r="K168" s="16"/>
      <c r="L168" s="96"/>
      <c r="M168" s="10"/>
      <c r="N168" s="13"/>
      <c r="O168" s="131"/>
      <c r="P168" s="132"/>
      <c r="Q168" s="132"/>
      <c r="R168" s="133"/>
      <c r="S168" s="131"/>
      <c r="T168" s="132"/>
      <c r="U168" s="14"/>
      <c r="V168" s="14"/>
      <c r="W168" s="14"/>
      <c r="X168" s="23"/>
      <c r="Y168" s="110"/>
      <c r="Z168" s="111"/>
    </row>
    <row r="169" spans="1:26" ht="13.8" x14ac:dyDescent="0.25">
      <c r="A169" s="117"/>
      <c r="B169" s="97"/>
      <c r="C169" s="112"/>
      <c r="D169" s="112"/>
      <c r="E169" s="98"/>
      <c r="F169" s="97"/>
      <c r="G169" s="98"/>
      <c r="H169" s="99"/>
      <c r="I169" s="99"/>
      <c r="J169" s="99"/>
      <c r="K169" s="100"/>
      <c r="L169" s="101"/>
      <c r="M169" s="102"/>
      <c r="N169" s="117"/>
      <c r="O169" s="134"/>
      <c r="P169" s="135"/>
      <c r="Q169" s="135"/>
      <c r="R169" s="136"/>
      <c r="S169" s="134"/>
      <c r="T169" s="135"/>
      <c r="U169" s="99"/>
      <c r="V169" s="99"/>
      <c r="W169" s="99"/>
      <c r="X169" s="97"/>
      <c r="Y169" s="112"/>
      <c r="Z169" s="113"/>
    </row>
    <row r="170" spans="1:26" ht="13.8" x14ac:dyDescent="0.25">
      <c r="A170" s="117"/>
      <c r="B170" s="97"/>
      <c r="C170" s="112"/>
      <c r="D170" s="112"/>
      <c r="E170" s="98"/>
      <c r="F170" s="100"/>
      <c r="G170" s="101"/>
      <c r="H170" s="103"/>
      <c r="I170" s="103"/>
      <c r="J170" s="103"/>
      <c r="K170" s="17"/>
      <c r="L170" s="104"/>
      <c r="M170" s="12"/>
      <c r="N170" s="118"/>
      <c r="O170" s="134"/>
      <c r="P170" s="135"/>
      <c r="Q170" s="135"/>
      <c r="R170" s="136"/>
      <c r="S170" s="134"/>
      <c r="T170" s="135"/>
      <c r="U170" s="103"/>
      <c r="V170" s="103"/>
      <c r="W170" s="103"/>
      <c r="X170" s="100"/>
      <c r="Y170" s="119"/>
      <c r="Z170" s="120"/>
    </row>
    <row r="171" spans="1:26" ht="15" thickBot="1" x14ac:dyDescent="0.35">
      <c r="A171" s="142"/>
      <c r="B171" s="107"/>
      <c r="C171" s="143"/>
      <c r="D171" s="143"/>
      <c r="E171" s="108"/>
      <c r="F171" s="1"/>
      <c r="G171" s="1"/>
      <c r="H171" s="18"/>
      <c r="I171" s="105"/>
      <c r="J171" s="106"/>
      <c r="K171" s="107"/>
      <c r="L171" s="108"/>
      <c r="M171" s="109"/>
      <c r="N171" s="2"/>
      <c r="O171" s="137"/>
      <c r="P171" s="138"/>
      <c r="Q171" s="138"/>
      <c r="R171" s="139"/>
      <c r="S171" s="137"/>
      <c r="T171" s="138"/>
      <c r="U171" s="18"/>
      <c r="V171" s="105"/>
      <c r="W171" s="106"/>
      <c r="X171" s="4"/>
      <c r="Y171" s="22"/>
      <c r="Z171" s="121"/>
    </row>
    <row r="172" spans="1:26" ht="28.8" x14ac:dyDescent="0.3">
      <c r="A172" s="86"/>
      <c r="B172" s="86"/>
      <c r="C172" s="86"/>
      <c r="D172" s="86"/>
      <c r="E172" s="86"/>
      <c r="F172" s="87"/>
      <c r="G172" s="87"/>
      <c r="H172" s="86"/>
      <c r="I172" s="86"/>
      <c r="J172" s="86"/>
      <c r="K172" s="88"/>
      <c r="L172" s="88"/>
      <c r="M172" s="86"/>
      <c r="N172" s="86"/>
      <c r="O172" s="86"/>
      <c r="P172" s="86"/>
      <c r="Q172" s="86"/>
      <c r="R172" s="86"/>
      <c r="S172" s="87"/>
      <c r="T172" s="87"/>
      <c r="U172" s="86"/>
      <c r="V172" s="86"/>
      <c r="W172" s="86"/>
      <c r="X172" s="88"/>
      <c r="Y172" s="88"/>
      <c r="Z172" s="86"/>
    </row>
    <row r="173" spans="1:26" ht="49.8" customHeight="1" x14ac:dyDescent="0.3">
      <c r="A173" s="89">
        <f>A138</f>
        <v>44203</v>
      </c>
      <c r="B173" s="90" t="s">
        <v>48</v>
      </c>
      <c r="C173" s="91">
        <v>0.58333333333333337</v>
      </c>
      <c r="D173" s="92" t="s">
        <v>49</v>
      </c>
      <c r="E173" s="32"/>
      <c r="F173" s="33" t="s">
        <v>50</v>
      </c>
      <c r="G173" s="32"/>
      <c r="H173" s="33" t="s">
        <v>51</v>
      </c>
      <c r="I173" s="32"/>
      <c r="J173" s="93">
        <f>J138</f>
        <v>45669</v>
      </c>
      <c r="K173" s="31"/>
      <c r="L173" s="32"/>
      <c r="N173" s="89">
        <f>A138</f>
        <v>44203</v>
      </c>
      <c r="O173" s="90" t="s">
        <v>48</v>
      </c>
      <c r="P173" s="91">
        <v>0.58333333333333337</v>
      </c>
      <c r="Q173" s="92" t="s">
        <v>49</v>
      </c>
      <c r="R173" s="32"/>
      <c r="S173" s="33" t="s">
        <v>50</v>
      </c>
      <c r="T173" s="32"/>
      <c r="U173" s="33" t="s">
        <v>51</v>
      </c>
      <c r="V173" s="32"/>
      <c r="W173" s="93">
        <f>J138</f>
        <v>45669</v>
      </c>
      <c r="X173" s="31"/>
      <c r="Y173" s="32"/>
    </row>
    <row r="174" spans="1:26" ht="13.8" x14ac:dyDescent="0.25">
      <c r="J174" s="94"/>
      <c r="K174" s="61"/>
      <c r="L174" s="61"/>
      <c r="M174" s="61"/>
      <c r="W174" s="94"/>
      <c r="X174" s="61"/>
      <c r="Y174" s="61"/>
      <c r="Z174" s="61"/>
    </row>
    <row r="175" spans="1:26" ht="49.8" customHeight="1" x14ac:dyDescent="0.3">
      <c r="A175" s="90" t="s">
        <v>52</v>
      </c>
      <c r="B175" s="33" t="str">
        <f>B140</f>
        <v>Adrian Crowe</v>
      </c>
      <c r="C175" s="31"/>
      <c r="D175" s="32"/>
      <c r="E175" s="90" t="s">
        <v>54</v>
      </c>
      <c r="F175" s="33" t="str">
        <f>F140</f>
        <v>Coach</v>
      </c>
      <c r="G175" s="31"/>
      <c r="H175" s="32"/>
      <c r="I175" s="90" t="s">
        <v>56</v>
      </c>
      <c r="J175" s="61"/>
      <c r="K175" s="61"/>
      <c r="L175" s="61"/>
      <c r="M175" s="61"/>
      <c r="N175" s="90" t="s">
        <v>52</v>
      </c>
      <c r="O175" s="33" t="str">
        <f>B140</f>
        <v>Adrian Crowe</v>
      </c>
      <c r="P175" s="31"/>
      <c r="Q175" s="32"/>
      <c r="R175" s="90" t="s">
        <v>54</v>
      </c>
      <c r="S175" s="33" t="str">
        <f>F140</f>
        <v>Coach</v>
      </c>
      <c r="T175" s="31"/>
      <c r="U175" s="32"/>
      <c r="V175" s="90" t="s">
        <v>56</v>
      </c>
      <c r="W175" s="61"/>
      <c r="X175" s="61"/>
      <c r="Y175" s="61"/>
      <c r="Z175" s="61"/>
    </row>
    <row r="176" spans="1:26" ht="13.8" x14ac:dyDescent="0.25">
      <c r="J176" s="45"/>
      <c r="K176" s="45"/>
      <c r="L176" s="45"/>
      <c r="M176" s="45"/>
      <c r="W176" s="45"/>
      <c r="X176" s="45"/>
      <c r="Y176" s="45"/>
      <c r="Z176" s="45"/>
    </row>
    <row r="177" spans="1:26" ht="30" x14ac:dyDescent="0.25">
      <c r="A177" s="27" t="s">
        <v>0</v>
      </c>
      <c r="N177" s="27" t="s">
        <v>1</v>
      </c>
    </row>
    <row r="178" spans="1:26" ht="13.8" x14ac:dyDescent="0.25"/>
    <row r="179" spans="1:26" ht="14.4" x14ac:dyDescent="0.3">
      <c r="A179" s="29" t="s">
        <v>2</v>
      </c>
      <c r="B179" s="30" t="s">
        <v>57</v>
      </c>
      <c r="C179" s="31"/>
      <c r="D179" s="31"/>
      <c r="E179" s="31"/>
      <c r="F179" s="31"/>
      <c r="G179" s="31"/>
      <c r="H179" s="32"/>
      <c r="I179" s="29" t="s">
        <v>4</v>
      </c>
      <c r="J179" s="33" t="str">
        <f>J144</f>
        <v>Club Cycle</v>
      </c>
      <c r="K179" s="31"/>
      <c r="L179" s="32"/>
      <c r="N179" s="29" t="s">
        <v>2</v>
      </c>
      <c r="O179" s="30" t="s">
        <v>5</v>
      </c>
      <c r="P179" s="31"/>
      <c r="Q179" s="31"/>
      <c r="R179" s="31"/>
      <c r="S179" s="31"/>
      <c r="T179" s="31"/>
      <c r="U179" s="32"/>
      <c r="V179" s="29" t="s">
        <v>4</v>
      </c>
      <c r="W179" s="33" t="str">
        <f>J144</f>
        <v>Club Cycle</v>
      </c>
      <c r="X179" s="31"/>
      <c r="Y179" s="32"/>
    </row>
    <row r="181" spans="1:26" ht="49.8" customHeight="1" x14ac:dyDescent="0.25">
      <c r="A181" s="34" t="s">
        <v>6</v>
      </c>
      <c r="B181" s="35" t="s">
        <v>7</v>
      </c>
      <c r="C181" s="36"/>
      <c r="D181" s="36"/>
      <c r="E181" s="37"/>
      <c r="F181" s="38" t="s">
        <v>8</v>
      </c>
      <c r="G181" s="37"/>
      <c r="H181" s="39" t="s">
        <v>9</v>
      </c>
      <c r="I181" s="31"/>
      <c r="J181" s="32"/>
      <c r="K181" s="40" t="s">
        <v>10</v>
      </c>
      <c r="L181" s="36"/>
      <c r="M181" s="37"/>
      <c r="N181" s="41" t="s">
        <v>11</v>
      </c>
      <c r="O181" s="42" t="s">
        <v>12</v>
      </c>
      <c r="P181" s="36"/>
      <c r="Q181" s="36"/>
      <c r="R181" s="37"/>
      <c r="S181" s="35" t="s">
        <v>13</v>
      </c>
      <c r="T181" s="37"/>
      <c r="U181" s="39" t="s">
        <v>14</v>
      </c>
      <c r="V181" s="31"/>
      <c r="W181" s="32"/>
      <c r="X181" s="42" t="s">
        <v>15</v>
      </c>
      <c r="Y181" s="36"/>
      <c r="Z181" s="37"/>
    </row>
    <row r="182" spans="1:26" ht="49.8" customHeight="1" thickBot="1" x14ac:dyDescent="0.3">
      <c r="A182" s="43"/>
      <c r="B182" s="44"/>
      <c r="C182" s="45"/>
      <c r="D182" s="45"/>
      <c r="E182" s="46"/>
      <c r="F182" s="44"/>
      <c r="G182" s="46"/>
      <c r="H182" s="47" t="s">
        <v>16</v>
      </c>
      <c r="I182" s="47" t="s">
        <v>17</v>
      </c>
      <c r="J182" s="47" t="s">
        <v>18</v>
      </c>
      <c r="K182" s="44"/>
      <c r="L182" s="45"/>
      <c r="M182" s="46"/>
      <c r="N182" s="43"/>
      <c r="O182" s="44"/>
      <c r="P182" s="45"/>
      <c r="Q182" s="45"/>
      <c r="R182" s="46"/>
      <c r="S182" s="44"/>
      <c r="T182" s="46"/>
      <c r="U182" s="47" t="s">
        <v>19</v>
      </c>
      <c r="V182" s="47" t="s">
        <v>20</v>
      </c>
      <c r="W182" s="47" t="s">
        <v>21</v>
      </c>
      <c r="X182" s="44"/>
      <c r="Y182" s="45"/>
      <c r="Z182" s="46"/>
    </row>
    <row r="183" spans="1:26" ht="49.8" customHeight="1" x14ac:dyDescent="0.25">
      <c r="A183" s="95" t="s">
        <v>83</v>
      </c>
      <c r="B183" s="49" t="s">
        <v>77</v>
      </c>
      <c r="C183" s="50"/>
      <c r="D183" s="50"/>
      <c r="E183" s="51"/>
      <c r="F183" s="52" t="s">
        <v>78</v>
      </c>
      <c r="G183" s="51"/>
      <c r="H183" s="53">
        <v>2</v>
      </c>
      <c r="I183" s="53">
        <v>4</v>
      </c>
      <c r="J183" s="53">
        <f>SUM(H183*I183)</f>
        <v>8</v>
      </c>
      <c r="K183" s="54" t="s">
        <v>25</v>
      </c>
      <c r="L183" s="51"/>
      <c r="M183" s="55" t="s">
        <v>26</v>
      </c>
      <c r="N183" s="95" t="str">
        <f>A183</f>
        <v>Post ride</v>
      </c>
      <c r="O183" s="56" t="s">
        <v>84</v>
      </c>
      <c r="P183" s="123"/>
      <c r="Q183" s="123"/>
      <c r="R183" s="124"/>
      <c r="S183" s="56" t="s">
        <v>85</v>
      </c>
      <c r="T183" s="123"/>
      <c r="U183" s="53">
        <v>2</v>
      </c>
      <c r="V183" s="53">
        <v>4</v>
      </c>
      <c r="W183" s="53">
        <f>SUM(U183*V183)</f>
        <v>8</v>
      </c>
      <c r="X183" s="49" t="s">
        <v>61</v>
      </c>
      <c r="Y183" s="50"/>
      <c r="Z183" s="58"/>
    </row>
    <row r="184" spans="1:26" ht="49.8" customHeight="1" x14ac:dyDescent="0.25">
      <c r="A184" s="59"/>
      <c r="B184" s="60"/>
      <c r="C184" s="61"/>
      <c r="D184" s="61"/>
      <c r="E184" s="62"/>
      <c r="F184" s="60"/>
      <c r="G184" s="62"/>
      <c r="H184" s="43"/>
      <c r="I184" s="43"/>
      <c r="J184" s="43"/>
      <c r="K184" s="44"/>
      <c r="L184" s="46"/>
      <c r="M184" s="63"/>
      <c r="N184" s="59"/>
      <c r="O184" s="125"/>
      <c r="P184" s="126"/>
      <c r="Q184" s="126"/>
      <c r="R184" s="127"/>
      <c r="S184" s="125"/>
      <c r="T184" s="126"/>
      <c r="U184" s="43"/>
      <c r="V184" s="43"/>
      <c r="W184" s="43"/>
      <c r="X184" s="60"/>
      <c r="Y184" s="61"/>
      <c r="Z184" s="64"/>
    </row>
    <row r="185" spans="1:26" ht="49.8" customHeight="1" x14ac:dyDescent="0.25">
      <c r="A185" s="59"/>
      <c r="B185" s="60"/>
      <c r="C185" s="61"/>
      <c r="D185" s="61"/>
      <c r="E185" s="62"/>
      <c r="F185" s="44"/>
      <c r="G185" s="46"/>
      <c r="H185" s="65"/>
      <c r="I185" s="65"/>
      <c r="J185" s="65"/>
      <c r="K185" s="66" t="s">
        <v>30</v>
      </c>
      <c r="L185" s="37"/>
      <c r="M185" s="67"/>
      <c r="N185" s="81"/>
      <c r="O185" s="125"/>
      <c r="P185" s="126"/>
      <c r="Q185" s="126"/>
      <c r="R185" s="127"/>
      <c r="S185" s="125"/>
      <c r="T185" s="126"/>
      <c r="U185" s="65"/>
      <c r="V185" s="65"/>
      <c r="W185" s="65"/>
      <c r="X185" s="44"/>
      <c r="Y185" s="45"/>
      <c r="Z185" s="82"/>
    </row>
    <row r="186" spans="1:26" ht="70.8" customHeight="1" thickBot="1" x14ac:dyDescent="0.35">
      <c r="A186" s="68"/>
      <c r="B186" s="69"/>
      <c r="C186" s="70"/>
      <c r="D186" s="70"/>
      <c r="E186" s="71"/>
      <c r="F186" s="72" t="s">
        <v>31</v>
      </c>
      <c r="G186" s="72">
        <v>20</v>
      </c>
      <c r="H186" s="73" t="str">
        <f>VLOOKUP(J183,Values!A:B,2,FALSE)</f>
        <v>Adequate</v>
      </c>
      <c r="I186" s="74"/>
      <c r="J186" s="75"/>
      <c r="K186" s="69"/>
      <c r="L186" s="71"/>
      <c r="M186" s="76"/>
      <c r="N186" s="77" t="s">
        <v>86</v>
      </c>
      <c r="O186" s="128"/>
      <c r="P186" s="129"/>
      <c r="Q186" s="129"/>
      <c r="R186" s="130"/>
      <c r="S186" s="128"/>
      <c r="T186" s="129"/>
      <c r="U186" s="73" t="str">
        <f>VLOOKUP(W183,Values!A:B,2,FALSE)</f>
        <v>Adequate</v>
      </c>
      <c r="V186" s="74"/>
      <c r="W186" s="75"/>
      <c r="X186" s="78" t="s">
        <v>33</v>
      </c>
      <c r="Y186" s="83" t="s">
        <v>40</v>
      </c>
      <c r="Z186" s="84"/>
    </row>
    <row r="187" spans="1:26" ht="13.8" x14ac:dyDescent="0.25">
      <c r="A187" s="13"/>
      <c r="B187" s="15"/>
      <c r="C187" s="110"/>
      <c r="D187" s="110"/>
      <c r="E187" s="96"/>
      <c r="F187" s="19"/>
      <c r="G187" s="96"/>
      <c r="H187" s="14"/>
      <c r="I187" s="14"/>
      <c r="J187" s="14"/>
      <c r="K187" s="16"/>
      <c r="L187" s="96"/>
      <c r="M187" s="10"/>
      <c r="N187" s="13"/>
      <c r="O187" s="131"/>
      <c r="P187" s="132"/>
      <c r="Q187" s="132"/>
      <c r="R187" s="133"/>
      <c r="S187" s="131"/>
      <c r="T187" s="132"/>
      <c r="U187" s="14"/>
      <c r="V187" s="14"/>
      <c r="W187" s="14"/>
      <c r="X187" s="15"/>
      <c r="Y187" s="110"/>
      <c r="Z187" s="111"/>
    </row>
    <row r="188" spans="1:26" ht="13.8" x14ac:dyDescent="0.25">
      <c r="A188" s="117"/>
      <c r="B188" s="97"/>
      <c r="C188" s="112"/>
      <c r="D188" s="112"/>
      <c r="E188" s="98"/>
      <c r="F188" s="97"/>
      <c r="G188" s="98"/>
      <c r="H188" s="99"/>
      <c r="I188" s="99"/>
      <c r="J188" s="99"/>
      <c r="K188" s="100"/>
      <c r="L188" s="101"/>
      <c r="M188" s="102"/>
      <c r="N188" s="117"/>
      <c r="O188" s="134"/>
      <c r="P188" s="135"/>
      <c r="Q188" s="135"/>
      <c r="R188" s="136"/>
      <c r="S188" s="134"/>
      <c r="T188" s="135"/>
      <c r="U188" s="99"/>
      <c r="V188" s="99"/>
      <c r="W188" s="99"/>
      <c r="X188" s="97"/>
      <c r="Y188" s="112"/>
      <c r="Z188" s="113"/>
    </row>
    <row r="189" spans="1:26" ht="13.8" x14ac:dyDescent="0.25">
      <c r="A189" s="117"/>
      <c r="B189" s="97"/>
      <c r="C189" s="112"/>
      <c r="D189" s="112"/>
      <c r="E189" s="98"/>
      <c r="F189" s="100"/>
      <c r="G189" s="101"/>
      <c r="H189" s="103"/>
      <c r="I189" s="103"/>
      <c r="J189" s="103"/>
      <c r="K189" s="17"/>
      <c r="L189" s="104"/>
      <c r="M189" s="12"/>
      <c r="N189" s="118"/>
      <c r="O189" s="134"/>
      <c r="P189" s="135"/>
      <c r="Q189" s="135"/>
      <c r="R189" s="136"/>
      <c r="S189" s="134"/>
      <c r="T189" s="135"/>
      <c r="U189" s="103"/>
      <c r="V189" s="103"/>
      <c r="W189" s="103"/>
      <c r="X189" s="100"/>
      <c r="Y189" s="119"/>
      <c r="Z189" s="120"/>
    </row>
    <row r="190" spans="1:26" ht="15" thickBot="1" x14ac:dyDescent="0.35">
      <c r="A190" s="142"/>
      <c r="B190" s="107"/>
      <c r="C190" s="143"/>
      <c r="D190" s="143"/>
      <c r="E190" s="108"/>
      <c r="F190" s="1"/>
      <c r="G190" s="1"/>
      <c r="H190" s="18"/>
      <c r="I190" s="105"/>
      <c r="J190" s="106"/>
      <c r="K190" s="107"/>
      <c r="L190" s="108"/>
      <c r="M190" s="109"/>
      <c r="N190" s="2"/>
      <c r="O190" s="137"/>
      <c r="P190" s="138"/>
      <c r="Q190" s="138"/>
      <c r="R190" s="139"/>
      <c r="S190" s="137"/>
      <c r="T190" s="138"/>
      <c r="U190" s="18"/>
      <c r="V190" s="105"/>
      <c r="W190" s="106"/>
      <c r="X190" s="3"/>
      <c r="Y190" s="22"/>
      <c r="Z190" s="121"/>
    </row>
    <row r="191" spans="1:26" ht="13.8" x14ac:dyDescent="0.25">
      <c r="A191" s="13"/>
      <c r="B191" s="15"/>
      <c r="C191" s="110"/>
      <c r="D191" s="110"/>
      <c r="E191" s="96"/>
      <c r="F191" s="19"/>
      <c r="G191" s="96"/>
      <c r="H191" s="14"/>
      <c r="I191" s="14"/>
      <c r="J191" s="14"/>
      <c r="K191" s="16"/>
      <c r="L191" s="96"/>
      <c r="M191" s="10"/>
      <c r="N191" s="13"/>
      <c r="O191" s="131"/>
      <c r="P191" s="132"/>
      <c r="Q191" s="132"/>
      <c r="R191" s="133"/>
      <c r="S191" s="131"/>
      <c r="T191" s="132"/>
      <c r="U191" s="14"/>
      <c r="V191" s="14"/>
      <c r="W191" s="14"/>
      <c r="X191" s="15"/>
      <c r="Y191" s="110"/>
      <c r="Z191" s="111"/>
    </row>
    <row r="192" spans="1:26" ht="13.8" x14ac:dyDescent="0.25">
      <c r="A192" s="117"/>
      <c r="B192" s="97"/>
      <c r="C192" s="112"/>
      <c r="D192" s="112"/>
      <c r="E192" s="98"/>
      <c r="F192" s="97"/>
      <c r="G192" s="98"/>
      <c r="H192" s="99"/>
      <c r="I192" s="99"/>
      <c r="J192" s="99"/>
      <c r="K192" s="100"/>
      <c r="L192" s="101"/>
      <c r="M192" s="102"/>
      <c r="N192" s="117"/>
      <c r="O192" s="134"/>
      <c r="P192" s="135"/>
      <c r="Q192" s="135"/>
      <c r="R192" s="136"/>
      <c r="S192" s="134"/>
      <c r="T192" s="135"/>
      <c r="U192" s="99"/>
      <c r="V192" s="99"/>
      <c r="W192" s="99"/>
      <c r="X192" s="97"/>
      <c r="Y192" s="112"/>
      <c r="Z192" s="113"/>
    </row>
    <row r="193" spans="1:26" ht="13.8" x14ac:dyDescent="0.25">
      <c r="A193" s="117"/>
      <c r="B193" s="97"/>
      <c r="C193" s="112"/>
      <c r="D193" s="112"/>
      <c r="E193" s="98"/>
      <c r="F193" s="100"/>
      <c r="G193" s="101"/>
      <c r="H193" s="103"/>
      <c r="I193" s="103"/>
      <c r="J193" s="103"/>
      <c r="K193" s="17"/>
      <c r="L193" s="104"/>
      <c r="M193" s="12"/>
      <c r="N193" s="118"/>
      <c r="O193" s="134"/>
      <c r="P193" s="135"/>
      <c r="Q193" s="135"/>
      <c r="R193" s="136"/>
      <c r="S193" s="134"/>
      <c r="T193" s="135"/>
      <c r="U193" s="103"/>
      <c r="V193" s="103"/>
      <c r="W193" s="103"/>
      <c r="X193" s="100"/>
      <c r="Y193" s="119"/>
      <c r="Z193" s="120"/>
    </row>
    <row r="194" spans="1:26" ht="15" thickBot="1" x14ac:dyDescent="0.35">
      <c r="A194" s="142"/>
      <c r="B194" s="107"/>
      <c r="C194" s="143"/>
      <c r="D194" s="143"/>
      <c r="E194" s="108"/>
      <c r="F194" s="1"/>
      <c r="G194" s="1"/>
      <c r="H194" s="18"/>
      <c r="I194" s="105"/>
      <c r="J194" s="106"/>
      <c r="K194" s="107"/>
      <c r="L194" s="108"/>
      <c r="M194" s="109"/>
      <c r="N194" s="2"/>
      <c r="O194" s="137"/>
      <c r="P194" s="138"/>
      <c r="Q194" s="138"/>
      <c r="R194" s="139"/>
      <c r="S194" s="137"/>
      <c r="T194" s="138"/>
      <c r="U194" s="18"/>
      <c r="V194" s="105"/>
      <c r="W194" s="106"/>
      <c r="X194" s="3"/>
      <c r="Y194" s="22"/>
      <c r="Z194" s="121"/>
    </row>
    <row r="195" spans="1:26" ht="49.8" customHeight="1" x14ac:dyDescent="0.25">
      <c r="A195" s="48" t="s">
        <v>87</v>
      </c>
      <c r="B195" s="49" t="s">
        <v>88</v>
      </c>
      <c r="C195" s="50"/>
      <c r="D195" s="50"/>
      <c r="E195" s="51"/>
      <c r="F195" s="52" t="s">
        <v>78</v>
      </c>
      <c r="G195" s="51"/>
      <c r="H195" s="53">
        <v>3</v>
      </c>
      <c r="I195" s="53">
        <v>5</v>
      </c>
      <c r="J195" s="53">
        <f>SUM(H195*I195)</f>
        <v>15</v>
      </c>
      <c r="K195" s="54" t="s">
        <v>25</v>
      </c>
      <c r="L195" s="51"/>
      <c r="M195" s="55" t="s">
        <v>26</v>
      </c>
      <c r="N195" s="48" t="str">
        <f>A195</f>
        <v>pre ride- private or closed circuits</v>
      </c>
      <c r="O195" s="56" t="s">
        <v>89</v>
      </c>
      <c r="P195" s="123"/>
      <c r="Q195" s="123"/>
      <c r="R195" s="124"/>
      <c r="S195" s="56" t="s">
        <v>28</v>
      </c>
      <c r="T195" s="123"/>
      <c r="U195" s="53">
        <v>1</v>
      </c>
      <c r="V195" s="53">
        <v>5</v>
      </c>
      <c r="W195" s="53">
        <f>SUM(U195*V195)</f>
        <v>5</v>
      </c>
      <c r="X195" s="49" t="s">
        <v>90</v>
      </c>
      <c r="Y195" s="50"/>
      <c r="Z195" s="58"/>
    </row>
    <row r="196" spans="1:26" ht="49.8" customHeight="1" x14ac:dyDescent="0.25">
      <c r="A196" s="59"/>
      <c r="B196" s="60"/>
      <c r="C196" s="61"/>
      <c r="D196" s="61"/>
      <c r="E196" s="62"/>
      <c r="F196" s="60"/>
      <c r="G196" s="62"/>
      <c r="H196" s="43"/>
      <c r="I196" s="43"/>
      <c r="J196" s="43"/>
      <c r="K196" s="44"/>
      <c r="L196" s="46"/>
      <c r="M196" s="63"/>
      <c r="N196" s="59"/>
      <c r="O196" s="125"/>
      <c r="P196" s="126"/>
      <c r="Q196" s="126"/>
      <c r="R196" s="127"/>
      <c r="S196" s="125"/>
      <c r="T196" s="126"/>
      <c r="U196" s="43"/>
      <c r="V196" s="43"/>
      <c r="W196" s="43"/>
      <c r="X196" s="60"/>
      <c r="Y196" s="61"/>
      <c r="Z196" s="64"/>
    </row>
    <row r="197" spans="1:26" ht="49.8" customHeight="1" x14ac:dyDescent="0.25">
      <c r="A197" s="59"/>
      <c r="B197" s="60"/>
      <c r="C197" s="61"/>
      <c r="D197" s="61"/>
      <c r="E197" s="62"/>
      <c r="F197" s="44"/>
      <c r="G197" s="46"/>
      <c r="H197" s="65"/>
      <c r="I197" s="65"/>
      <c r="J197" s="65"/>
      <c r="K197" s="66" t="s">
        <v>30</v>
      </c>
      <c r="L197" s="37"/>
      <c r="M197" s="67"/>
      <c r="N197" s="81"/>
      <c r="O197" s="125"/>
      <c r="P197" s="126"/>
      <c r="Q197" s="126"/>
      <c r="R197" s="127"/>
      <c r="S197" s="125"/>
      <c r="T197" s="126"/>
      <c r="U197" s="65"/>
      <c r="V197" s="65"/>
      <c r="W197" s="65"/>
      <c r="X197" s="44"/>
      <c r="Y197" s="45"/>
      <c r="Z197" s="82"/>
    </row>
    <row r="198" spans="1:26" ht="49.8" customHeight="1" thickBot="1" x14ac:dyDescent="0.35">
      <c r="A198" s="68"/>
      <c r="B198" s="69"/>
      <c r="C198" s="70"/>
      <c r="D198" s="70"/>
      <c r="E198" s="71"/>
      <c r="F198" s="72" t="s">
        <v>31</v>
      </c>
      <c r="G198" s="72">
        <v>50</v>
      </c>
      <c r="H198" s="73" t="str">
        <f>VLOOKUP(J195,Values!A:B,2,FALSE)</f>
        <v>Tolerable</v>
      </c>
      <c r="I198" s="74"/>
      <c r="J198" s="75"/>
      <c r="K198" s="69"/>
      <c r="L198" s="71"/>
      <c r="M198" s="76"/>
      <c r="N198" s="77" t="s">
        <v>86</v>
      </c>
      <c r="O198" s="128"/>
      <c r="P198" s="129"/>
      <c r="Q198" s="129"/>
      <c r="R198" s="130"/>
      <c r="S198" s="128"/>
      <c r="T198" s="129"/>
      <c r="U198" s="73" t="str">
        <f>VLOOKUP(W195,Values!A:B,2,FALSE)</f>
        <v>Adequate</v>
      </c>
      <c r="V198" s="74"/>
      <c r="W198" s="75"/>
      <c r="X198" s="78" t="s">
        <v>33</v>
      </c>
      <c r="Y198" s="83" t="s">
        <v>40</v>
      </c>
      <c r="Z198" s="84"/>
    </row>
    <row r="199" spans="1:26" ht="49.8" customHeight="1" x14ac:dyDescent="0.25">
      <c r="A199" s="48" t="s">
        <v>87</v>
      </c>
      <c r="B199" s="49" t="s">
        <v>91</v>
      </c>
      <c r="C199" s="50"/>
      <c r="D199" s="50"/>
      <c r="E199" s="51"/>
      <c r="F199" s="52" t="s">
        <v>78</v>
      </c>
      <c r="G199" s="51"/>
      <c r="H199" s="53">
        <v>2</v>
      </c>
      <c r="I199" s="53">
        <v>4</v>
      </c>
      <c r="J199" s="53">
        <f>SUM(H199*I199)</f>
        <v>8</v>
      </c>
      <c r="K199" s="54" t="s">
        <v>25</v>
      </c>
      <c r="L199" s="51"/>
      <c r="M199" s="55" t="s">
        <v>26</v>
      </c>
      <c r="N199" s="48" t="str">
        <f>A199</f>
        <v>pre ride- private or closed circuits</v>
      </c>
      <c r="O199" s="56" t="s">
        <v>92</v>
      </c>
      <c r="P199" s="123"/>
      <c r="Q199" s="123"/>
      <c r="R199" s="124"/>
      <c r="S199" s="56" t="s">
        <v>28</v>
      </c>
      <c r="T199" s="123"/>
      <c r="U199" s="53">
        <v>2</v>
      </c>
      <c r="V199" s="53">
        <v>4</v>
      </c>
      <c r="W199" s="53">
        <f>SUM(U199*V199)</f>
        <v>8</v>
      </c>
      <c r="X199" s="49" t="s">
        <v>61</v>
      </c>
      <c r="Y199" s="50"/>
      <c r="Z199" s="58"/>
    </row>
    <row r="200" spans="1:26" ht="49.8" customHeight="1" x14ac:dyDescent="0.25">
      <c r="A200" s="59"/>
      <c r="B200" s="60"/>
      <c r="C200" s="61"/>
      <c r="D200" s="61"/>
      <c r="E200" s="62"/>
      <c r="F200" s="60"/>
      <c r="G200" s="62"/>
      <c r="H200" s="43"/>
      <c r="I200" s="43"/>
      <c r="J200" s="43"/>
      <c r="K200" s="44"/>
      <c r="L200" s="46"/>
      <c r="M200" s="63"/>
      <c r="N200" s="59"/>
      <c r="O200" s="125"/>
      <c r="P200" s="126"/>
      <c r="Q200" s="126"/>
      <c r="R200" s="127"/>
      <c r="S200" s="125"/>
      <c r="T200" s="126"/>
      <c r="U200" s="43"/>
      <c r="V200" s="43"/>
      <c r="W200" s="43"/>
      <c r="X200" s="60"/>
      <c r="Y200" s="61"/>
      <c r="Z200" s="64"/>
    </row>
    <row r="201" spans="1:26" ht="49.8" customHeight="1" x14ac:dyDescent="0.25">
      <c r="A201" s="59"/>
      <c r="B201" s="60"/>
      <c r="C201" s="61"/>
      <c r="D201" s="61"/>
      <c r="E201" s="62"/>
      <c r="F201" s="44"/>
      <c r="G201" s="46"/>
      <c r="H201" s="65"/>
      <c r="I201" s="65"/>
      <c r="J201" s="65"/>
      <c r="K201" s="66" t="s">
        <v>30</v>
      </c>
      <c r="L201" s="37"/>
      <c r="M201" s="67"/>
      <c r="N201" s="81"/>
      <c r="O201" s="125"/>
      <c r="P201" s="126"/>
      <c r="Q201" s="126"/>
      <c r="R201" s="127"/>
      <c r="S201" s="125"/>
      <c r="T201" s="126"/>
      <c r="U201" s="65"/>
      <c r="V201" s="65"/>
      <c r="W201" s="65"/>
      <c r="X201" s="44"/>
      <c r="Y201" s="45"/>
      <c r="Z201" s="82"/>
    </row>
    <row r="202" spans="1:26" ht="15" thickBot="1" x14ac:dyDescent="0.35">
      <c r="A202" s="68"/>
      <c r="B202" s="69"/>
      <c r="C202" s="70"/>
      <c r="D202" s="70"/>
      <c r="E202" s="71"/>
      <c r="F202" s="72" t="s">
        <v>31</v>
      </c>
      <c r="G202" s="72">
        <v>50</v>
      </c>
      <c r="H202" s="73" t="str">
        <f>VLOOKUP(J199,Values!A:B,2,FALSE)</f>
        <v>Adequate</v>
      </c>
      <c r="I202" s="74"/>
      <c r="J202" s="75"/>
      <c r="K202" s="69"/>
      <c r="L202" s="71"/>
      <c r="M202" s="76"/>
      <c r="N202" s="77" t="s">
        <v>86</v>
      </c>
      <c r="O202" s="128"/>
      <c r="P202" s="129"/>
      <c r="Q202" s="129"/>
      <c r="R202" s="130"/>
      <c r="S202" s="128"/>
      <c r="T202" s="129"/>
      <c r="U202" s="73" t="str">
        <f>VLOOKUP(W199,Values!A:B,2,FALSE)</f>
        <v>Adequate</v>
      </c>
      <c r="V202" s="74"/>
      <c r="W202" s="75"/>
      <c r="X202" s="78" t="s">
        <v>33</v>
      </c>
      <c r="Y202" s="83" t="s">
        <v>40</v>
      </c>
      <c r="Z202" s="84"/>
    </row>
    <row r="203" spans="1:26" ht="13.8" x14ac:dyDescent="0.25">
      <c r="A203" s="145"/>
      <c r="B203" s="146"/>
      <c r="C203" s="110"/>
      <c r="D203" s="110"/>
      <c r="E203" s="96"/>
      <c r="F203" s="147"/>
      <c r="G203" s="96"/>
      <c r="H203" s="148"/>
      <c r="I203" s="148"/>
      <c r="J203" s="148"/>
      <c r="K203" s="149"/>
      <c r="L203" s="96"/>
      <c r="M203" s="150"/>
      <c r="N203" s="151"/>
      <c r="O203" s="152"/>
      <c r="P203" s="153"/>
      <c r="Q203" s="153"/>
      <c r="R203" s="104"/>
      <c r="S203" s="154"/>
      <c r="T203" s="104"/>
      <c r="U203" s="148"/>
      <c r="V203" s="148"/>
      <c r="W203" s="148"/>
      <c r="X203" s="146"/>
      <c r="Y203" s="110"/>
      <c r="Z203" s="111"/>
    </row>
    <row r="204" spans="1:26" ht="13.8" x14ac:dyDescent="0.25">
      <c r="A204" s="117"/>
      <c r="B204" s="97"/>
      <c r="C204" s="112"/>
      <c r="D204" s="112"/>
      <c r="E204" s="98"/>
      <c r="F204" s="97"/>
      <c r="G204" s="98"/>
      <c r="H204" s="99"/>
      <c r="I204" s="99"/>
      <c r="J204" s="99"/>
      <c r="K204" s="100"/>
      <c r="L204" s="101"/>
      <c r="M204" s="102"/>
      <c r="N204" s="117"/>
      <c r="O204" s="97"/>
      <c r="P204" s="112"/>
      <c r="Q204" s="112"/>
      <c r="R204" s="98"/>
      <c r="S204" s="97"/>
      <c r="T204" s="98"/>
      <c r="U204" s="99"/>
      <c r="V204" s="99"/>
      <c r="W204" s="99"/>
      <c r="X204" s="97"/>
      <c r="Y204" s="112"/>
      <c r="Z204" s="113"/>
    </row>
    <row r="205" spans="1:26" ht="13.8" x14ac:dyDescent="0.25">
      <c r="A205" s="117"/>
      <c r="B205" s="97"/>
      <c r="C205" s="112"/>
      <c r="D205" s="112"/>
      <c r="E205" s="98"/>
      <c r="F205" s="100"/>
      <c r="G205" s="101"/>
      <c r="H205" s="103"/>
      <c r="I205" s="103"/>
      <c r="J205" s="103"/>
      <c r="K205" s="155"/>
      <c r="L205" s="104"/>
      <c r="M205" s="156"/>
      <c r="N205" s="118"/>
      <c r="O205" s="97"/>
      <c r="P205" s="112"/>
      <c r="Q205" s="112"/>
      <c r="R205" s="98"/>
      <c r="S205" s="97"/>
      <c r="T205" s="98"/>
      <c r="U205" s="103"/>
      <c r="V205" s="103"/>
      <c r="W205" s="103"/>
      <c r="X205" s="100"/>
      <c r="Y205" s="119"/>
      <c r="Z205" s="120"/>
    </row>
    <row r="206" spans="1:26" ht="14.4" x14ac:dyDescent="0.3">
      <c r="A206" s="142"/>
      <c r="B206" s="107"/>
      <c r="C206" s="143"/>
      <c r="D206" s="143"/>
      <c r="E206" s="108"/>
      <c r="F206" s="157"/>
      <c r="G206" s="157"/>
      <c r="H206" s="158"/>
      <c r="I206" s="105"/>
      <c r="J206" s="106"/>
      <c r="K206" s="107"/>
      <c r="L206" s="108"/>
      <c r="M206" s="109"/>
      <c r="N206" s="159"/>
      <c r="O206" s="100"/>
      <c r="P206" s="119"/>
      <c r="Q206" s="119"/>
      <c r="R206" s="101"/>
      <c r="S206" s="100"/>
      <c r="T206" s="101"/>
      <c r="U206" s="158"/>
      <c r="V206" s="105"/>
      <c r="W206" s="106"/>
      <c r="X206" s="160"/>
      <c r="Y206" s="161"/>
      <c r="Z206" s="121"/>
    </row>
    <row r="207" spans="1:26" ht="28.8" x14ac:dyDescent="0.3">
      <c r="A207" s="86"/>
      <c r="B207" s="86"/>
      <c r="C207" s="86"/>
      <c r="D207" s="86"/>
      <c r="E207" s="86"/>
      <c r="F207" s="87"/>
      <c r="G207" s="87"/>
      <c r="H207" s="86"/>
      <c r="I207" s="86"/>
      <c r="J207" s="86"/>
      <c r="K207" s="88"/>
      <c r="L207" s="88"/>
      <c r="M207" s="86"/>
      <c r="N207" s="86"/>
      <c r="O207" s="86"/>
      <c r="P207" s="86"/>
      <c r="Q207" s="86"/>
      <c r="R207" s="86"/>
      <c r="S207" s="87"/>
      <c r="T207" s="87"/>
      <c r="U207" s="86"/>
      <c r="V207" s="86"/>
      <c r="W207" s="86"/>
      <c r="X207" s="88"/>
      <c r="Y207" s="88"/>
      <c r="Z207" s="86"/>
    </row>
    <row r="208" spans="1:26" ht="14.4" x14ac:dyDescent="0.3">
      <c r="A208" s="89">
        <f>A173</f>
        <v>44203</v>
      </c>
      <c r="B208" s="90" t="s">
        <v>48</v>
      </c>
      <c r="C208" s="91">
        <v>0.58333333333333337</v>
      </c>
      <c r="D208" s="92" t="s">
        <v>49</v>
      </c>
      <c r="E208" s="32"/>
      <c r="F208" s="33" t="s">
        <v>50</v>
      </c>
      <c r="G208" s="32"/>
      <c r="H208" s="33" t="s">
        <v>51</v>
      </c>
      <c r="I208" s="32"/>
      <c r="J208" s="93">
        <f>J173</f>
        <v>45669</v>
      </c>
      <c r="K208" s="31"/>
      <c r="L208" s="32"/>
      <c r="N208" s="89">
        <f>A173</f>
        <v>44203</v>
      </c>
      <c r="O208" s="90" t="s">
        <v>48</v>
      </c>
      <c r="P208" s="91">
        <v>0.58333333333333337</v>
      </c>
      <c r="Q208" s="92" t="s">
        <v>49</v>
      </c>
      <c r="R208" s="32"/>
      <c r="S208" s="33" t="s">
        <v>50</v>
      </c>
      <c r="T208" s="32"/>
      <c r="U208" s="33" t="s">
        <v>51</v>
      </c>
      <c r="V208" s="32"/>
      <c r="W208" s="93">
        <f>J173</f>
        <v>45669</v>
      </c>
      <c r="X208" s="31"/>
      <c r="Y208" s="32"/>
    </row>
    <row r="209" spans="1:26" ht="49.8" customHeight="1" x14ac:dyDescent="0.25">
      <c r="J209" s="94"/>
      <c r="K209" s="61"/>
      <c r="L209" s="61"/>
      <c r="M209" s="61"/>
      <c r="W209" s="94"/>
      <c r="X209" s="61"/>
      <c r="Y209" s="61"/>
      <c r="Z209" s="61"/>
    </row>
    <row r="210" spans="1:26" ht="49.8" customHeight="1" x14ac:dyDescent="0.3">
      <c r="A210" s="90" t="s">
        <v>52</v>
      </c>
      <c r="B210" s="33" t="str">
        <f>B175</f>
        <v>Adrian Crowe</v>
      </c>
      <c r="C210" s="31"/>
      <c r="D210" s="32"/>
      <c r="E210" s="90" t="s">
        <v>54</v>
      </c>
      <c r="F210" s="33" t="str">
        <f>F175</f>
        <v>Coach</v>
      </c>
      <c r="G210" s="31"/>
      <c r="H210" s="32"/>
      <c r="I210" s="90" t="s">
        <v>56</v>
      </c>
      <c r="J210" s="61"/>
      <c r="K210" s="61"/>
      <c r="L210" s="61"/>
      <c r="M210" s="61"/>
      <c r="N210" s="90" t="s">
        <v>52</v>
      </c>
      <c r="O210" s="33" t="str">
        <f>B175</f>
        <v>Adrian Crowe</v>
      </c>
      <c r="P210" s="31"/>
      <c r="Q210" s="32"/>
      <c r="R210" s="90" t="s">
        <v>54</v>
      </c>
      <c r="S210" s="33" t="str">
        <f>F175</f>
        <v>Coach</v>
      </c>
      <c r="T210" s="31"/>
      <c r="U210" s="32"/>
      <c r="V210" s="90" t="s">
        <v>56</v>
      </c>
      <c r="W210" s="61"/>
      <c r="X210" s="61"/>
      <c r="Y210" s="61"/>
      <c r="Z210" s="61"/>
    </row>
    <row r="211" spans="1:26" ht="13.8" x14ac:dyDescent="0.25">
      <c r="J211" s="45"/>
      <c r="K211" s="45"/>
      <c r="L211" s="45"/>
      <c r="M211" s="45"/>
      <c r="W211" s="45"/>
      <c r="X211" s="45"/>
      <c r="Y211" s="45"/>
      <c r="Z211" s="45"/>
    </row>
    <row r="212" spans="1:26" ht="13.8" x14ac:dyDescent="0.25"/>
  </sheetData>
  <mergeCells count="886">
    <mergeCell ref="O129:R132"/>
    <mergeCell ref="O133:R136"/>
    <mergeCell ref="S125:T128"/>
    <mergeCell ref="S129:T132"/>
    <mergeCell ref="S133:T136"/>
    <mergeCell ref="O113:R116"/>
    <mergeCell ref="O117:R120"/>
    <mergeCell ref="O121:R124"/>
    <mergeCell ref="S113:T116"/>
    <mergeCell ref="S117:T120"/>
    <mergeCell ref="S121:T124"/>
    <mergeCell ref="U124:W124"/>
    <mergeCell ref="Y124:Z124"/>
    <mergeCell ref="X125:Z127"/>
    <mergeCell ref="O16:R19"/>
    <mergeCell ref="O20:R23"/>
    <mergeCell ref="U31:V31"/>
    <mergeCell ref="O43:R46"/>
    <mergeCell ref="O47:R50"/>
    <mergeCell ref="O51:R54"/>
    <mergeCell ref="O55:R58"/>
    <mergeCell ref="O59:R62"/>
    <mergeCell ref="O63:R66"/>
    <mergeCell ref="O125:R128"/>
    <mergeCell ref="O90:R93"/>
    <mergeCell ref="O94:R97"/>
    <mergeCell ref="O98:R101"/>
    <mergeCell ref="O78:R81"/>
    <mergeCell ref="O82:R85"/>
    <mergeCell ref="O86:R89"/>
    <mergeCell ref="S16:T19"/>
    <mergeCell ref="S20:T23"/>
    <mergeCell ref="A117:A120"/>
    <mergeCell ref="B117:E120"/>
    <mergeCell ref="F117:G119"/>
    <mergeCell ref="H117:H119"/>
    <mergeCell ref="I117:I119"/>
    <mergeCell ref="H120:J120"/>
    <mergeCell ref="U113:U115"/>
    <mergeCell ref="U117:U119"/>
    <mergeCell ref="V117:V119"/>
    <mergeCell ref="U120:W120"/>
    <mergeCell ref="A111:A112"/>
    <mergeCell ref="B111:E112"/>
    <mergeCell ref="F111:G112"/>
    <mergeCell ref="H111:J111"/>
    <mergeCell ref="K111:M112"/>
    <mergeCell ref="N111:N112"/>
    <mergeCell ref="O111:R112"/>
    <mergeCell ref="B113:E116"/>
    <mergeCell ref="F113:G115"/>
    <mergeCell ref="H113:H115"/>
    <mergeCell ref="I113:I115"/>
    <mergeCell ref="J113:J115"/>
    <mergeCell ref="K113:L114"/>
    <mergeCell ref="H116:J116"/>
    <mergeCell ref="M113:M114"/>
    <mergeCell ref="N113:N115"/>
    <mergeCell ref="A113:A116"/>
    <mergeCell ref="W209:Z211"/>
    <mergeCell ref="O210:Q210"/>
    <mergeCell ref="S210:U210"/>
    <mergeCell ref="Y194:Z194"/>
    <mergeCell ref="X195:Z197"/>
    <mergeCell ref="Y198:Z198"/>
    <mergeCell ref="X199:Z201"/>
    <mergeCell ref="Y202:Z202"/>
    <mergeCell ref="X203:Z205"/>
    <mergeCell ref="Y206:Z206"/>
    <mergeCell ref="O191:R194"/>
    <mergeCell ref="S191:T194"/>
    <mergeCell ref="X181:Z182"/>
    <mergeCell ref="S181:T182"/>
    <mergeCell ref="U181:W181"/>
    <mergeCell ref="X183:Z185"/>
    <mergeCell ref="Y186:Z186"/>
    <mergeCell ref="X187:Z189"/>
    <mergeCell ref="Y190:Z190"/>
    <mergeCell ref="X191:Z193"/>
    <mergeCell ref="W208:Y208"/>
    <mergeCell ref="S183:T186"/>
    <mergeCell ref="S187:T190"/>
    <mergeCell ref="X164:Z166"/>
    <mergeCell ref="Y167:Z167"/>
    <mergeCell ref="X168:Z170"/>
    <mergeCell ref="Y171:Z171"/>
    <mergeCell ref="W173:Y173"/>
    <mergeCell ref="W174:Z176"/>
    <mergeCell ref="O175:Q175"/>
    <mergeCell ref="S175:U175"/>
    <mergeCell ref="O179:U179"/>
    <mergeCell ref="W179:Y179"/>
    <mergeCell ref="O164:R167"/>
    <mergeCell ref="O168:R171"/>
    <mergeCell ref="S164:T167"/>
    <mergeCell ref="S168:T171"/>
    <mergeCell ref="X146:Z147"/>
    <mergeCell ref="X148:Z150"/>
    <mergeCell ref="Y151:Z151"/>
    <mergeCell ref="X152:Z154"/>
    <mergeCell ref="Y155:Z155"/>
    <mergeCell ref="X156:Z158"/>
    <mergeCell ref="Y159:Z159"/>
    <mergeCell ref="X160:Z162"/>
    <mergeCell ref="Y163:Z163"/>
    <mergeCell ref="B109:H109"/>
    <mergeCell ref="J109:L109"/>
    <mergeCell ref="O109:U109"/>
    <mergeCell ref="W109:Y109"/>
    <mergeCell ref="Y128:Z128"/>
    <mergeCell ref="X129:Z131"/>
    <mergeCell ref="Y132:Z132"/>
    <mergeCell ref="X133:Z135"/>
    <mergeCell ref="Y136:Z136"/>
    <mergeCell ref="S111:T112"/>
    <mergeCell ref="U111:W111"/>
    <mergeCell ref="X111:Z112"/>
    <mergeCell ref="V113:V115"/>
    <mergeCell ref="W113:W115"/>
    <mergeCell ref="X113:Z115"/>
    <mergeCell ref="U116:W116"/>
    <mergeCell ref="Y116:Z116"/>
    <mergeCell ref="W117:W119"/>
    <mergeCell ref="X117:Z119"/>
    <mergeCell ref="Y120:Z120"/>
    <mergeCell ref="U121:U123"/>
    <mergeCell ref="V121:V123"/>
    <mergeCell ref="W121:W123"/>
    <mergeCell ref="X121:Z123"/>
    <mergeCell ref="A90:A93"/>
    <mergeCell ref="A94:A97"/>
    <mergeCell ref="B94:E97"/>
    <mergeCell ref="F94:G96"/>
    <mergeCell ref="H94:H96"/>
    <mergeCell ref="I94:I96"/>
    <mergeCell ref="H97:J97"/>
    <mergeCell ref="D103:E103"/>
    <mergeCell ref="B105:D105"/>
    <mergeCell ref="F105:H105"/>
    <mergeCell ref="W82:W84"/>
    <mergeCell ref="X82:Z84"/>
    <mergeCell ref="A82:A85"/>
    <mergeCell ref="B86:E89"/>
    <mergeCell ref="F86:G88"/>
    <mergeCell ref="H86:H88"/>
    <mergeCell ref="I86:I88"/>
    <mergeCell ref="J86:J88"/>
    <mergeCell ref="H89:J89"/>
    <mergeCell ref="A86:A89"/>
    <mergeCell ref="S78:T81"/>
    <mergeCell ref="S82:T85"/>
    <mergeCell ref="S90:T93"/>
    <mergeCell ref="S94:T97"/>
    <mergeCell ref="S98:T101"/>
    <mergeCell ref="S103:T103"/>
    <mergeCell ref="S105:U105"/>
    <mergeCell ref="U82:U84"/>
    <mergeCell ref="V82:V84"/>
    <mergeCell ref="A98:A101"/>
    <mergeCell ref="F98:G100"/>
    <mergeCell ref="H98:H100"/>
    <mergeCell ref="I98:I100"/>
    <mergeCell ref="H101:J101"/>
    <mergeCell ref="U101:W101"/>
    <mergeCell ref="Y101:Z101"/>
    <mergeCell ref="B98:E101"/>
    <mergeCell ref="F103:G103"/>
    <mergeCell ref="H103:I103"/>
    <mergeCell ref="J103:L103"/>
    <mergeCell ref="Q103:R103"/>
    <mergeCell ref="U103:V103"/>
    <mergeCell ref="W103:Y103"/>
    <mergeCell ref="U86:U88"/>
    <mergeCell ref="V86:V88"/>
    <mergeCell ref="V90:V92"/>
    <mergeCell ref="W90:W92"/>
    <mergeCell ref="X90:Z92"/>
    <mergeCell ref="U93:W93"/>
    <mergeCell ref="Y93:Z93"/>
    <mergeCell ref="U98:U100"/>
    <mergeCell ref="V98:V100"/>
    <mergeCell ref="W98:W100"/>
    <mergeCell ref="X98:Z100"/>
    <mergeCell ref="U90:U92"/>
    <mergeCell ref="U94:U96"/>
    <mergeCell ref="V94:V96"/>
    <mergeCell ref="W94:W96"/>
    <mergeCell ref="X94:Z96"/>
    <mergeCell ref="U97:W97"/>
    <mergeCell ref="Y97:Z97"/>
    <mergeCell ref="A156:A159"/>
    <mergeCell ref="B156:E159"/>
    <mergeCell ref="F156:G158"/>
    <mergeCell ref="H156:H158"/>
    <mergeCell ref="I156:I158"/>
    <mergeCell ref="H159:J159"/>
    <mergeCell ref="A160:A163"/>
    <mergeCell ref="A183:A186"/>
    <mergeCell ref="A187:A190"/>
    <mergeCell ref="B187:E190"/>
    <mergeCell ref="F187:G189"/>
    <mergeCell ref="H187:H189"/>
    <mergeCell ref="I187:I189"/>
    <mergeCell ref="H190:J190"/>
    <mergeCell ref="B148:E151"/>
    <mergeCell ref="F148:G150"/>
    <mergeCell ref="H148:H150"/>
    <mergeCell ref="I148:I150"/>
    <mergeCell ref="J148:J150"/>
    <mergeCell ref="K148:L149"/>
    <mergeCell ref="H151:J151"/>
    <mergeCell ref="A148:A151"/>
    <mergeCell ref="A152:A155"/>
    <mergeCell ref="B152:E155"/>
    <mergeCell ref="F152:G154"/>
    <mergeCell ref="H152:H154"/>
    <mergeCell ref="I152:I154"/>
    <mergeCell ref="H155:J155"/>
    <mergeCell ref="B210:D210"/>
    <mergeCell ref="F210:H210"/>
    <mergeCell ref="A199:A202"/>
    <mergeCell ref="A203:A206"/>
    <mergeCell ref="F203:G205"/>
    <mergeCell ref="H203:H205"/>
    <mergeCell ref="I203:I205"/>
    <mergeCell ref="J203:J205"/>
    <mergeCell ref="H206:J206"/>
    <mergeCell ref="J208:L208"/>
    <mergeCell ref="J209:M211"/>
    <mergeCell ref="J199:J201"/>
    <mergeCell ref="K199:L200"/>
    <mergeCell ref="M199:M200"/>
    <mergeCell ref="K203:L204"/>
    <mergeCell ref="M203:M204"/>
    <mergeCell ref="B199:E202"/>
    <mergeCell ref="F199:G201"/>
    <mergeCell ref="H199:H201"/>
    <mergeCell ref="I199:I201"/>
    <mergeCell ref="H202:J202"/>
    <mergeCell ref="B203:E206"/>
    <mergeCell ref="D208:E208"/>
    <mergeCell ref="F208:G208"/>
    <mergeCell ref="H208:I208"/>
    <mergeCell ref="H195:H197"/>
    <mergeCell ref="I195:I197"/>
    <mergeCell ref="K195:L196"/>
    <mergeCell ref="M195:M196"/>
    <mergeCell ref="N195:N197"/>
    <mergeCell ref="J195:J197"/>
    <mergeCell ref="H198:J198"/>
    <mergeCell ref="A191:A194"/>
    <mergeCell ref="B191:E194"/>
    <mergeCell ref="F191:G193"/>
    <mergeCell ref="H191:H193"/>
    <mergeCell ref="I191:I193"/>
    <mergeCell ref="H194:J194"/>
    <mergeCell ref="A195:A198"/>
    <mergeCell ref="B195:E198"/>
    <mergeCell ref="F195:G197"/>
    <mergeCell ref="B181:E182"/>
    <mergeCell ref="F181:G182"/>
    <mergeCell ref="H181:J181"/>
    <mergeCell ref="K181:M182"/>
    <mergeCell ref="N181:N182"/>
    <mergeCell ref="K183:L184"/>
    <mergeCell ref="M183:M184"/>
    <mergeCell ref="N183:N185"/>
    <mergeCell ref="A181:A182"/>
    <mergeCell ref="B183:E186"/>
    <mergeCell ref="F183:G185"/>
    <mergeCell ref="H183:H185"/>
    <mergeCell ref="I183:I185"/>
    <mergeCell ref="J183:J185"/>
    <mergeCell ref="H186:J186"/>
    <mergeCell ref="D173:E173"/>
    <mergeCell ref="F173:G173"/>
    <mergeCell ref="H173:I173"/>
    <mergeCell ref="J173:L173"/>
    <mergeCell ref="J174:M176"/>
    <mergeCell ref="B175:D175"/>
    <mergeCell ref="F175:H175"/>
    <mergeCell ref="B179:H179"/>
    <mergeCell ref="J179:L179"/>
    <mergeCell ref="B160:E163"/>
    <mergeCell ref="F160:G162"/>
    <mergeCell ref="B164:E167"/>
    <mergeCell ref="F164:G166"/>
    <mergeCell ref="H164:H166"/>
    <mergeCell ref="I164:I166"/>
    <mergeCell ref="H167:J167"/>
    <mergeCell ref="A164:A167"/>
    <mergeCell ref="A168:A171"/>
    <mergeCell ref="B168:E171"/>
    <mergeCell ref="F168:G170"/>
    <mergeCell ref="H168:H170"/>
    <mergeCell ref="I168:I170"/>
    <mergeCell ref="H171:J171"/>
    <mergeCell ref="H160:H162"/>
    <mergeCell ref="I160:I162"/>
    <mergeCell ref="J160:J162"/>
    <mergeCell ref="H163:J163"/>
    <mergeCell ref="D138:E138"/>
    <mergeCell ref="F138:G138"/>
    <mergeCell ref="H138:I138"/>
    <mergeCell ref="J138:L138"/>
    <mergeCell ref="B140:D140"/>
    <mergeCell ref="F140:H140"/>
    <mergeCell ref="J144:L144"/>
    <mergeCell ref="B144:H144"/>
    <mergeCell ref="A146:A147"/>
    <mergeCell ref="B146:E147"/>
    <mergeCell ref="F146:G147"/>
    <mergeCell ref="H146:J146"/>
    <mergeCell ref="K146:M147"/>
    <mergeCell ref="B129:E132"/>
    <mergeCell ref="F129:G131"/>
    <mergeCell ref="H129:H131"/>
    <mergeCell ref="I129:I131"/>
    <mergeCell ref="H132:J132"/>
    <mergeCell ref="A129:A132"/>
    <mergeCell ref="A133:A136"/>
    <mergeCell ref="B133:E136"/>
    <mergeCell ref="F133:G135"/>
    <mergeCell ref="H133:H135"/>
    <mergeCell ref="I133:I135"/>
    <mergeCell ref="H136:J136"/>
    <mergeCell ref="H125:H127"/>
    <mergeCell ref="I125:I127"/>
    <mergeCell ref="K125:L126"/>
    <mergeCell ref="M125:M126"/>
    <mergeCell ref="N125:N127"/>
    <mergeCell ref="J125:J127"/>
    <mergeCell ref="H128:J128"/>
    <mergeCell ref="A121:A124"/>
    <mergeCell ref="B121:E124"/>
    <mergeCell ref="F121:G123"/>
    <mergeCell ref="H121:H123"/>
    <mergeCell ref="I121:I123"/>
    <mergeCell ref="H124:J124"/>
    <mergeCell ref="A125:A128"/>
    <mergeCell ref="B125:E128"/>
    <mergeCell ref="F125:G127"/>
    <mergeCell ref="O105:Q105"/>
    <mergeCell ref="U125:U127"/>
    <mergeCell ref="V152:V154"/>
    <mergeCell ref="W152:W154"/>
    <mergeCell ref="U148:U150"/>
    <mergeCell ref="V148:V150"/>
    <mergeCell ref="W148:W150"/>
    <mergeCell ref="U151:W151"/>
    <mergeCell ref="U155:W155"/>
    <mergeCell ref="U159:W159"/>
    <mergeCell ref="W104:Z106"/>
    <mergeCell ref="Q138:R138"/>
    <mergeCell ref="S138:T138"/>
    <mergeCell ref="U138:V138"/>
    <mergeCell ref="W138:Y138"/>
    <mergeCell ref="W139:Z141"/>
    <mergeCell ref="O144:U144"/>
    <mergeCell ref="W144:Y144"/>
    <mergeCell ref="U208:V208"/>
    <mergeCell ref="U191:U193"/>
    <mergeCell ref="U195:U197"/>
    <mergeCell ref="V195:V197"/>
    <mergeCell ref="W195:W197"/>
    <mergeCell ref="U198:W198"/>
    <mergeCell ref="U199:U201"/>
    <mergeCell ref="V199:V201"/>
    <mergeCell ref="U129:U131"/>
    <mergeCell ref="U133:U135"/>
    <mergeCell ref="V164:V166"/>
    <mergeCell ref="V168:V170"/>
    <mergeCell ref="W168:W170"/>
    <mergeCell ref="U171:W171"/>
    <mergeCell ref="U173:V173"/>
    <mergeCell ref="V191:V193"/>
    <mergeCell ref="W191:W193"/>
    <mergeCell ref="W199:W201"/>
    <mergeCell ref="U202:W202"/>
    <mergeCell ref="U146:W146"/>
    <mergeCell ref="K197:L198"/>
    <mergeCell ref="M197:M198"/>
    <mergeCell ref="K201:L202"/>
    <mergeCell ref="M201:M202"/>
    <mergeCell ref="K205:L206"/>
    <mergeCell ref="M205:M206"/>
    <mergeCell ref="W183:W185"/>
    <mergeCell ref="U186:W186"/>
    <mergeCell ref="U187:U189"/>
    <mergeCell ref="V187:V189"/>
    <mergeCell ref="W187:W189"/>
    <mergeCell ref="U190:W190"/>
    <mergeCell ref="U194:W194"/>
    <mergeCell ref="U203:U205"/>
    <mergeCell ref="V203:V205"/>
    <mergeCell ref="W203:W205"/>
    <mergeCell ref="U206:W206"/>
    <mergeCell ref="N199:N201"/>
    <mergeCell ref="N203:N205"/>
    <mergeCell ref="O183:R186"/>
    <mergeCell ref="O187:R190"/>
    <mergeCell ref="J191:J193"/>
    <mergeCell ref="K150:L151"/>
    <mergeCell ref="M150:M151"/>
    <mergeCell ref="K152:L153"/>
    <mergeCell ref="M152:M153"/>
    <mergeCell ref="N152:N154"/>
    <mergeCell ref="K154:L155"/>
    <mergeCell ref="M154:M155"/>
    <mergeCell ref="K156:L157"/>
    <mergeCell ref="M156:M157"/>
    <mergeCell ref="N156:N158"/>
    <mergeCell ref="K158:L159"/>
    <mergeCell ref="M158:M159"/>
    <mergeCell ref="K162:L163"/>
    <mergeCell ref="M162:M163"/>
    <mergeCell ref="K164:L165"/>
    <mergeCell ref="M164:M165"/>
    <mergeCell ref="N164:N166"/>
    <mergeCell ref="K166:L167"/>
    <mergeCell ref="M166:M167"/>
    <mergeCell ref="M168:M169"/>
    <mergeCell ref="N168:N170"/>
    <mergeCell ref="M170:M171"/>
    <mergeCell ref="N148:N150"/>
    <mergeCell ref="K191:L192"/>
    <mergeCell ref="M191:M192"/>
    <mergeCell ref="N191:N193"/>
    <mergeCell ref="K193:L194"/>
    <mergeCell ref="M193:M194"/>
    <mergeCell ref="K123:L124"/>
    <mergeCell ref="K127:L128"/>
    <mergeCell ref="M127:M128"/>
    <mergeCell ref="J129:J131"/>
    <mergeCell ref="K129:L130"/>
    <mergeCell ref="M129:M130"/>
    <mergeCell ref="N129:N131"/>
    <mergeCell ref="K131:L132"/>
    <mergeCell ref="M131:M132"/>
    <mergeCell ref="J133:J135"/>
    <mergeCell ref="K133:L134"/>
    <mergeCell ref="M133:M134"/>
    <mergeCell ref="N133:N135"/>
    <mergeCell ref="M135:M136"/>
    <mergeCell ref="J152:J154"/>
    <mergeCell ref="J156:J158"/>
    <mergeCell ref="J164:J166"/>
    <mergeCell ref="J168:J170"/>
    <mergeCell ref="J187:J189"/>
    <mergeCell ref="K168:L169"/>
    <mergeCell ref="K170:L171"/>
    <mergeCell ref="K185:L186"/>
    <mergeCell ref="M185:M186"/>
    <mergeCell ref="K187:L188"/>
    <mergeCell ref="M187:M188"/>
    <mergeCell ref="N187:N189"/>
    <mergeCell ref="K189:L190"/>
    <mergeCell ref="M189:M190"/>
    <mergeCell ref="O195:R198"/>
    <mergeCell ref="S195:T198"/>
    <mergeCell ref="O199:R202"/>
    <mergeCell ref="S199:T202"/>
    <mergeCell ref="O203:R206"/>
    <mergeCell ref="S203:T206"/>
    <mergeCell ref="Q208:R208"/>
    <mergeCell ref="S208:T208"/>
    <mergeCell ref="Q173:R173"/>
    <mergeCell ref="S173:T173"/>
    <mergeCell ref="O181:R182"/>
    <mergeCell ref="O148:R151"/>
    <mergeCell ref="O152:R155"/>
    <mergeCell ref="O156:R159"/>
    <mergeCell ref="S148:T151"/>
    <mergeCell ref="S152:T155"/>
    <mergeCell ref="S156:T159"/>
    <mergeCell ref="O160:R163"/>
    <mergeCell ref="S160:T163"/>
    <mergeCell ref="W164:W166"/>
    <mergeCell ref="U167:W167"/>
    <mergeCell ref="U152:U154"/>
    <mergeCell ref="U156:U158"/>
    <mergeCell ref="U160:U162"/>
    <mergeCell ref="U164:U166"/>
    <mergeCell ref="U168:U170"/>
    <mergeCell ref="U183:U185"/>
    <mergeCell ref="V183:V185"/>
    <mergeCell ref="K135:L136"/>
    <mergeCell ref="J139:M141"/>
    <mergeCell ref="O140:Q140"/>
    <mergeCell ref="S140:U140"/>
    <mergeCell ref="V156:V158"/>
    <mergeCell ref="W156:W158"/>
    <mergeCell ref="V160:V162"/>
    <mergeCell ref="W160:W162"/>
    <mergeCell ref="U163:W163"/>
    <mergeCell ref="N146:N147"/>
    <mergeCell ref="M148:M149"/>
    <mergeCell ref="K160:L161"/>
    <mergeCell ref="M160:M161"/>
    <mergeCell ref="N160:N162"/>
    <mergeCell ref="O146:R147"/>
    <mergeCell ref="S146:T147"/>
    <mergeCell ref="W133:W135"/>
    <mergeCell ref="U136:W136"/>
    <mergeCell ref="V125:V127"/>
    <mergeCell ref="W125:W127"/>
    <mergeCell ref="U128:W128"/>
    <mergeCell ref="V129:V131"/>
    <mergeCell ref="W129:W131"/>
    <mergeCell ref="U132:W132"/>
    <mergeCell ref="V133:V135"/>
    <mergeCell ref="N117:N119"/>
    <mergeCell ref="K119:L120"/>
    <mergeCell ref="M119:M120"/>
    <mergeCell ref="J121:J123"/>
    <mergeCell ref="K121:L122"/>
    <mergeCell ref="M121:M122"/>
    <mergeCell ref="N121:N123"/>
    <mergeCell ref="M123:M124"/>
    <mergeCell ref="J82:J84"/>
    <mergeCell ref="K82:L83"/>
    <mergeCell ref="K86:L87"/>
    <mergeCell ref="M86:M87"/>
    <mergeCell ref="K88:L89"/>
    <mergeCell ref="M88:M89"/>
    <mergeCell ref="K90:L91"/>
    <mergeCell ref="M98:M99"/>
    <mergeCell ref="N98:N100"/>
    <mergeCell ref="M90:M91"/>
    <mergeCell ref="N90:N92"/>
    <mergeCell ref="M92:M93"/>
    <mergeCell ref="M94:M95"/>
    <mergeCell ref="N94:N96"/>
    <mergeCell ref="M96:M97"/>
    <mergeCell ref="M100:M101"/>
    <mergeCell ref="B82:E85"/>
    <mergeCell ref="F82:G84"/>
    <mergeCell ref="H82:H84"/>
    <mergeCell ref="I82:I84"/>
    <mergeCell ref="H85:J85"/>
    <mergeCell ref="K100:L101"/>
    <mergeCell ref="K115:L116"/>
    <mergeCell ref="M115:M116"/>
    <mergeCell ref="J117:J119"/>
    <mergeCell ref="K117:L118"/>
    <mergeCell ref="M117:M118"/>
    <mergeCell ref="K92:L93"/>
    <mergeCell ref="J94:J96"/>
    <mergeCell ref="K94:L95"/>
    <mergeCell ref="K96:L97"/>
    <mergeCell ref="J98:J100"/>
    <mergeCell ref="K98:L99"/>
    <mergeCell ref="J104:M106"/>
    <mergeCell ref="B90:E93"/>
    <mergeCell ref="F90:G92"/>
    <mergeCell ref="H90:H92"/>
    <mergeCell ref="I90:I92"/>
    <mergeCell ref="J90:J92"/>
    <mergeCell ref="H93:J93"/>
    <mergeCell ref="N51:N53"/>
    <mergeCell ref="K53:L54"/>
    <mergeCell ref="M53:M54"/>
    <mergeCell ref="K59:L60"/>
    <mergeCell ref="M82:M83"/>
    <mergeCell ref="K84:L85"/>
    <mergeCell ref="M84:M85"/>
    <mergeCell ref="M78:M79"/>
    <mergeCell ref="M80:M81"/>
    <mergeCell ref="N78:N80"/>
    <mergeCell ref="N82:N84"/>
    <mergeCell ref="K45:L46"/>
    <mergeCell ref="H46:J46"/>
    <mergeCell ref="H43:H45"/>
    <mergeCell ref="I43:I45"/>
    <mergeCell ref="J43:J45"/>
    <mergeCell ref="K43:L44"/>
    <mergeCell ref="M43:M44"/>
    <mergeCell ref="N43:N45"/>
    <mergeCell ref="M45:M46"/>
    <mergeCell ref="F16:G18"/>
    <mergeCell ref="F20:G22"/>
    <mergeCell ref="H20:H22"/>
    <mergeCell ref="I20:I22"/>
    <mergeCell ref="U20:U22"/>
    <mergeCell ref="V20:V22"/>
    <mergeCell ref="W20:W22"/>
    <mergeCell ref="X20:Z22"/>
    <mergeCell ref="U23:W23"/>
    <mergeCell ref="Y23:Z23"/>
    <mergeCell ref="A8:A11"/>
    <mergeCell ref="B8:E11"/>
    <mergeCell ref="F8:G10"/>
    <mergeCell ref="H8:H10"/>
    <mergeCell ref="I8:I10"/>
    <mergeCell ref="U15:W15"/>
    <mergeCell ref="Y15:Z15"/>
    <mergeCell ref="N12:N14"/>
    <mergeCell ref="O12:R15"/>
    <mergeCell ref="S12:T15"/>
    <mergeCell ref="U12:U14"/>
    <mergeCell ref="V12:V14"/>
    <mergeCell ref="W12:W14"/>
    <mergeCell ref="X12:Z14"/>
    <mergeCell ref="J8:J10"/>
    <mergeCell ref="K8:L9"/>
    <mergeCell ref="M8:M9"/>
    <mergeCell ref="M10:M11"/>
    <mergeCell ref="M12:M13"/>
    <mergeCell ref="K10:L11"/>
    <mergeCell ref="H11:J11"/>
    <mergeCell ref="H6:J6"/>
    <mergeCell ref="K6:M7"/>
    <mergeCell ref="N6:N7"/>
    <mergeCell ref="O6:R7"/>
    <mergeCell ref="S6:T7"/>
    <mergeCell ref="U6:W6"/>
    <mergeCell ref="B4:H4"/>
    <mergeCell ref="J4:L4"/>
    <mergeCell ref="O4:U4"/>
    <mergeCell ref="W4:Y4"/>
    <mergeCell ref="A6:A7"/>
    <mergeCell ref="B6:E7"/>
    <mergeCell ref="F6:G7"/>
    <mergeCell ref="X6:Z7"/>
    <mergeCell ref="U11:W11"/>
    <mergeCell ref="Y11:Z11"/>
    <mergeCell ref="N8:N10"/>
    <mergeCell ref="O8:R11"/>
    <mergeCell ref="S8:T11"/>
    <mergeCell ref="U8:U10"/>
    <mergeCell ref="V8:V10"/>
    <mergeCell ref="W8:W10"/>
    <mergeCell ref="X8:Z10"/>
    <mergeCell ref="K80:L81"/>
    <mergeCell ref="H81:J81"/>
    <mergeCell ref="U81:W81"/>
    <mergeCell ref="Y81:Z81"/>
    <mergeCell ref="A78:A81"/>
    <mergeCell ref="B78:E81"/>
    <mergeCell ref="F78:G80"/>
    <mergeCell ref="H78:H80"/>
    <mergeCell ref="I78:I80"/>
    <mergeCell ref="J78:J80"/>
    <mergeCell ref="K78:L79"/>
    <mergeCell ref="S86:T89"/>
    <mergeCell ref="W86:W88"/>
    <mergeCell ref="X86:Z88"/>
    <mergeCell ref="U89:W89"/>
    <mergeCell ref="Y89:Z89"/>
    <mergeCell ref="U78:U80"/>
    <mergeCell ref="V78:V80"/>
    <mergeCell ref="W78:W80"/>
    <mergeCell ref="X78:Z80"/>
    <mergeCell ref="N86:N88"/>
    <mergeCell ref="U85:W85"/>
    <mergeCell ref="Y85:Z85"/>
    <mergeCell ref="J74:L74"/>
    <mergeCell ref="O74:U74"/>
    <mergeCell ref="W74:Y74"/>
    <mergeCell ref="D68:E68"/>
    <mergeCell ref="F68:G68"/>
    <mergeCell ref="H68:I68"/>
    <mergeCell ref="J68:L68"/>
    <mergeCell ref="B70:D70"/>
    <mergeCell ref="F70:H70"/>
    <mergeCell ref="B74:H74"/>
    <mergeCell ref="A59:A62"/>
    <mergeCell ref="B59:E62"/>
    <mergeCell ref="F59:G61"/>
    <mergeCell ref="H59:H61"/>
    <mergeCell ref="I59:I61"/>
    <mergeCell ref="J59:J61"/>
    <mergeCell ref="H62:J62"/>
    <mergeCell ref="A63:A66"/>
    <mergeCell ref="B63:E66"/>
    <mergeCell ref="F63:G65"/>
    <mergeCell ref="H63:H65"/>
    <mergeCell ref="I63:I65"/>
    <mergeCell ref="J63:J65"/>
    <mergeCell ref="H66:J66"/>
    <mergeCell ref="S76:T77"/>
    <mergeCell ref="U76:W76"/>
    <mergeCell ref="X76:Z77"/>
    <mergeCell ref="A76:A77"/>
    <mergeCell ref="B76:E77"/>
    <mergeCell ref="F76:G77"/>
    <mergeCell ref="H76:J76"/>
    <mergeCell ref="K76:M77"/>
    <mergeCell ref="N76:N77"/>
    <mergeCell ref="O76:R77"/>
    <mergeCell ref="J69:M71"/>
    <mergeCell ref="S63:T66"/>
    <mergeCell ref="U63:U65"/>
    <mergeCell ref="V63:V65"/>
    <mergeCell ref="W63:W65"/>
    <mergeCell ref="X63:Z65"/>
    <mergeCell ref="U66:W66"/>
    <mergeCell ref="Y66:Z66"/>
    <mergeCell ref="Q68:R68"/>
    <mergeCell ref="S68:T68"/>
    <mergeCell ref="U68:V68"/>
    <mergeCell ref="W68:Y68"/>
    <mergeCell ref="W69:Z71"/>
    <mergeCell ref="O70:Q70"/>
    <mergeCell ref="S70:U70"/>
    <mergeCell ref="X59:Z61"/>
    <mergeCell ref="U62:W62"/>
    <mergeCell ref="Y62:Z62"/>
    <mergeCell ref="K61:L62"/>
    <mergeCell ref="M61:M62"/>
    <mergeCell ref="K63:L64"/>
    <mergeCell ref="M63:M64"/>
    <mergeCell ref="N63:N65"/>
    <mergeCell ref="K65:L66"/>
    <mergeCell ref="M65:M66"/>
    <mergeCell ref="M59:M60"/>
    <mergeCell ref="N59:N61"/>
    <mergeCell ref="Y50:Z50"/>
    <mergeCell ref="U58:W58"/>
    <mergeCell ref="Y58:Z58"/>
    <mergeCell ref="V51:V53"/>
    <mergeCell ref="W51:W53"/>
    <mergeCell ref="X51:Z53"/>
    <mergeCell ref="Y54:Z54"/>
    <mergeCell ref="V55:V57"/>
    <mergeCell ref="W55:W57"/>
    <mergeCell ref="X55:Z57"/>
    <mergeCell ref="N55:N57"/>
    <mergeCell ref="K57:L58"/>
    <mergeCell ref="M57:M58"/>
    <mergeCell ref="H58:J58"/>
    <mergeCell ref="S43:T46"/>
    <mergeCell ref="U43:U45"/>
    <mergeCell ref="V43:V45"/>
    <mergeCell ref="W43:W45"/>
    <mergeCell ref="U46:W46"/>
    <mergeCell ref="U50:W50"/>
    <mergeCell ref="U54:W54"/>
    <mergeCell ref="S51:T54"/>
    <mergeCell ref="U51:U53"/>
    <mergeCell ref="S55:T58"/>
    <mergeCell ref="U55:U57"/>
    <mergeCell ref="S59:T62"/>
    <mergeCell ref="U59:U61"/>
    <mergeCell ref="S47:T50"/>
    <mergeCell ref="U47:U49"/>
    <mergeCell ref="V59:V61"/>
    <mergeCell ref="W59:W61"/>
    <mergeCell ref="H55:H57"/>
    <mergeCell ref="B47:E50"/>
    <mergeCell ref="F47:G49"/>
    <mergeCell ref="H47:H49"/>
    <mergeCell ref="I47:I49"/>
    <mergeCell ref="J47:J49"/>
    <mergeCell ref="K49:L50"/>
    <mergeCell ref="M49:M50"/>
    <mergeCell ref="H50:J50"/>
    <mergeCell ref="I55:I57"/>
    <mergeCell ref="J55:J57"/>
    <mergeCell ref="K55:L56"/>
    <mergeCell ref="M55:M56"/>
    <mergeCell ref="F55:G57"/>
    <mergeCell ref="B51:E54"/>
    <mergeCell ref="F51:G53"/>
    <mergeCell ref="H51:H53"/>
    <mergeCell ref="I51:I53"/>
    <mergeCell ref="J51:J53"/>
    <mergeCell ref="H54:J54"/>
    <mergeCell ref="B55:E58"/>
    <mergeCell ref="K47:L48"/>
    <mergeCell ref="K51:L52"/>
    <mergeCell ref="M51:M52"/>
    <mergeCell ref="A16:A23"/>
    <mergeCell ref="A24:A27"/>
    <mergeCell ref="A28:A31"/>
    <mergeCell ref="A41:A42"/>
    <mergeCell ref="A43:A46"/>
    <mergeCell ref="A47:A50"/>
    <mergeCell ref="A51:A54"/>
    <mergeCell ref="A55:A58"/>
    <mergeCell ref="A12:A15"/>
    <mergeCell ref="B43:E46"/>
    <mergeCell ref="F43:G45"/>
    <mergeCell ref="B12:E15"/>
    <mergeCell ref="F12:G14"/>
    <mergeCell ref="H12:H14"/>
    <mergeCell ref="I12:I14"/>
    <mergeCell ref="J12:J14"/>
    <mergeCell ref="K12:L13"/>
    <mergeCell ref="H15:J15"/>
    <mergeCell ref="J20:J22"/>
    <mergeCell ref="K20:L21"/>
    <mergeCell ref="K22:L23"/>
    <mergeCell ref="K24:L25"/>
    <mergeCell ref="K26:L27"/>
    <mergeCell ref="B16:E23"/>
    <mergeCell ref="H16:H18"/>
    <mergeCell ref="I16:I18"/>
    <mergeCell ref="J16:J18"/>
    <mergeCell ref="H19:J19"/>
    <mergeCell ref="H23:J23"/>
    <mergeCell ref="B24:E27"/>
    <mergeCell ref="F24:G26"/>
    <mergeCell ref="H24:H26"/>
    <mergeCell ref="I24:I26"/>
    <mergeCell ref="F35:H35"/>
    <mergeCell ref="B39:H39"/>
    <mergeCell ref="J39:L39"/>
    <mergeCell ref="H41:J41"/>
    <mergeCell ref="K41:M42"/>
    <mergeCell ref="N41:N42"/>
    <mergeCell ref="B28:E31"/>
    <mergeCell ref="D33:E33"/>
    <mergeCell ref="B35:D35"/>
    <mergeCell ref="B41:E42"/>
    <mergeCell ref="F41:G42"/>
    <mergeCell ref="H31:J31"/>
    <mergeCell ref="F28:G30"/>
    <mergeCell ref="H28:H30"/>
    <mergeCell ref="F33:G33"/>
    <mergeCell ref="H33:I33"/>
    <mergeCell ref="I28:I30"/>
    <mergeCell ref="J28:J30"/>
    <mergeCell ref="K28:L29"/>
    <mergeCell ref="M28:M29"/>
    <mergeCell ref="N28:N30"/>
    <mergeCell ref="K30:L31"/>
    <mergeCell ref="M30:M31"/>
    <mergeCell ref="X43:Z45"/>
    <mergeCell ref="Y46:Z46"/>
    <mergeCell ref="O41:R42"/>
    <mergeCell ref="S41:T42"/>
    <mergeCell ref="U41:W41"/>
    <mergeCell ref="X41:Z42"/>
    <mergeCell ref="M47:M48"/>
    <mergeCell ref="N47:N49"/>
    <mergeCell ref="V47:V49"/>
    <mergeCell ref="W47:W49"/>
    <mergeCell ref="X47:Z49"/>
    <mergeCell ref="Y27:Z27"/>
    <mergeCell ref="O24:R27"/>
    <mergeCell ref="S24:T27"/>
    <mergeCell ref="U24:U26"/>
    <mergeCell ref="V24:V26"/>
    <mergeCell ref="W24:W26"/>
    <mergeCell ref="X24:Z26"/>
    <mergeCell ref="W33:Y33"/>
    <mergeCell ref="U16:U18"/>
    <mergeCell ref="V16:V18"/>
    <mergeCell ref="W16:W18"/>
    <mergeCell ref="X16:Z18"/>
    <mergeCell ref="U19:W19"/>
    <mergeCell ref="Y19:Z19"/>
    <mergeCell ref="O35:Q35"/>
    <mergeCell ref="S35:U35"/>
    <mergeCell ref="O39:U39"/>
    <mergeCell ref="M20:M21"/>
    <mergeCell ref="N20:N22"/>
    <mergeCell ref="K14:L15"/>
    <mergeCell ref="M14:M15"/>
    <mergeCell ref="K16:L17"/>
    <mergeCell ref="M16:M17"/>
    <mergeCell ref="N16:N18"/>
    <mergeCell ref="M22:M23"/>
    <mergeCell ref="U27:W27"/>
    <mergeCell ref="W34:Z36"/>
    <mergeCell ref="W39:Y39"/>
    <mergeCell ref="J33:L33"/>
    <mergeCell ref="J34:M36"/>
    <mergeCell ref="M24:M25"/>
    <mergeCell ref="N24:N26"/>
    <mergeCell ref="M26:M27"/>
    <mergeCell ref="J24:J26"/>
    <mergeCell ref="H27:J27"/>
    <mergeCell ref="K18:L19"/>
    <mergeCell ref="M18:M19"/>
    <mergeCell ref="S28:T31"/>
    <mergeCell ref="U28:U30"/>
    <mergeCell ref="V28:V30"/>
    <mergeCell ref="W28:W30"/>
    <mergeCell ref="X28:Z30"/>
    <mergeCell ref="Y31:Z31"/>
    <mergeCell ref="O28:R31"/>
    <mergeCell ref="Q33:R33"/>
    <mergeCell ref="S33:T33"/>
    <mergeCell ref="U33:V33"/>
  </mergeCells>
  <conditionalFormatting sqref="H11:J11">
    <cfRule type="colorScale" priority="5">
      <colorScale>
        <cfvo type="min"/>
        <cfvo type="percentile" val="50"/>
        <cfvo type="max"/>
        <color rgb="FF63BE7B"/>
        <color rgb="FFFFEB84"/>
        <color rgb="FFF8696B"/>
      </colorScale>
    </cfRule>
  </conditionalFormatting>
  <conditionalFormatting sqref="H15:J15">
    <cfRule type="colorScale" priority="7">
      <colorScale>
        <cfvo type="min"/>
        <cfvo type="percentile" val="50"/>
        <cfvo type="max"/>
        <color rgb="FF63BE7B"/>
        <color rgb="FFFFEB84"/>
        <color rgb="FFF8696B"/>
      </colorScale>
    </cfRule>
  </conditionalFormatting>
  <conditionalFormatting sqref="H19:J19">
    <cfRule type="colorScale" priority="9">
      <colorScale>
        <cfvo type="min"/>
        <cfvo type="percentile" val="50"/>
        <cfvo type="max"/>
        <color rgb="FF63BE7B"/>
        <color rgb="FFFFEB84"/>
        <color rgb="FFF8696B"/>
      </colorScale>
    </cfRule>
  </conditionalFormatting>
  <conditionalFormatting sqref="H23:J23">
    <cfRule type="colorScale" priority="27">
      <colorScale>
        <cfvo type="min"/>
        <cfvo type="percentile" val="50"/>
        <cfvo type="max"/>
        <color rgb="FF63BE7B"/>
        <color rgb="FFFFEB84"/>
        <color rgb="FFF8696B"/>
      </colorScale>
    </cfRule>
  </conditionalFormatting>
  <conditionalFormatting sqref="H27:J27">
    <cfRule type="colorScale" priority="21">
      <colorScale>
        <cfvo type="min"/>
        <cfvo type="percentile" val="50"/>
        <cfvo type="max"/>
        <color rgb="FF63BE7B"/>
        <color rgb="FFFFEB84"/>
        <color rgb="FFF8696B"/>
      </colorScale>
    </cfRule>
  </conditionalFormatting>
  <conditionalFormatting sqref="H31:J31">
    <cfRule type="colorScale" priority="23">
      <colorScale>
        <cfvo type="min"/>
        <cfvo type="percentile" val="50"/>
        <cfvo type="max"/>
        <color rgb="FF63BE7B"/>
        <color rgb="FFFFEB84"/>
        <color rgb="FFF8696B"/>
      </colorScale>
    </cfRule>
  </conditionalFormatting>
  <conditionalFormatting sqref="H32:J32">
    <cfRule type="colorScale" priority="1">
      <colorScale>
        <cfvo type="min"/>
        <cfvo type="percentile" val="50"/>
        <cfvo type="max"/>
        <color rgb="FF63BE7B"/>
        <color rgb="FFFFEB84"/>
        <color rgb="FFF8696B"/>
      </colorScale>
    </cfRule>
  </conditionalFormatting>
  <conditionalFormatting sqref="H46:J46">
    <cfRule type="colorScale" priority="11">
      <colorScale>
        <cfvo type="min"/>
        <cfvo type="percentile" val="50"/>
        <cfvo type="max"/>
        <color rgb="FF63BE7B"/>
        <color rgb="FFFFEB84"/>
        <color rgb="FFF8696B"/>
      </colorScale>
    </cfRule>
  </conditionalFormatting>
  <conditionalFormatting sqref="H50:J50">
    <cfRule type="colorScale" priority="13">
      <colorScale>
        <cfvo type="min"/>
        <cfvo type="percentile" val="50"/>
        <cfvo type="max"/>
        <color rgb="FF63BE7B"/>
        <color rgb="FFFFEB84"/>
        <color rgb="FFF8696B"/>
      </colorScale>
    </cfRule>
  </conditionalFormatting>
  <conditionalFormatting sqref="H54:J54">
    <cfRule type="colorScale" priority="15">
      <colorScale>
        <cfvo type="min"/>
        <cfvo type="percentile" val="50"/>
        <cfvo type="max"/>
        <color rgb="FF63BE7B"/>
        <color rgb="FFFFEB84"/>
        <color rgb="FFF8696B"/>
      </colorScale>
    </cfRule>
  </conditionalFormatting>
  <conditionalFormatting sqref="H58:J58">
    <cfRule type="colorScale" priority="25">
      <colorScale>
        <cfvo type="min"/>
        <cfvo type="percentile" val="50"/>
        <cfvo type="max"/>
        <color rgb="FF63BE7B"/>
        <color rgb="FFFFEB84"/>
        <color rgb="FFF8696B"/>
      </colorScale>
    </cfRule>
  </conditionalFormatting>
  <conditionalFormatting sqref="H62:J62">
    <cfRule type="colorScale" priority="17">
      <colorScale>
        <cfvo type="min"/>
        <cfvo type="percentile" val="50"/>
        <cfvo type="max"/>
        <color rgb="FF63BE7B"/>
        <color rgb="FFFFEB84"/>
        <color rgb="FFF8696B"/>
      </colorScale>
    </cfRule>
  </conditionalFormatting>
  <conditionalFormatting sqref="H66:J66">
    <cfRule type="colorScale" priority="19">
      <colorScale>
        <cfvo type="min"/>
        <cfvo type="percentile" val="50"/>
        <cfvo type="max"/>
        <color rgb="FF63BE7B"/>
        <color rgb="FFFFEB84"/>
        <color rgb="FFF8696B"/>
      </colorScale>
    </cfRule>
  </conditionalFormatting>
  <conditionalFormatting sqref="H67:J67">
    <cfRule type="colorScale" priority="3">
      <colorScale>
        <cfvo type="min"/>
        <cfvo type="percentile" val="50"/>
        <cfvo type="max"/>
        <color rgb="FF63BE7B"/>
        <color rgb="FFFFEB84"/>
        <color rgb="FFF8696B"/>
      </colorScale>
    </cfRule>
  </conditionalFormatting>
  <conditionalFormatting sqref="H81:J81">
    <cfRule type="colorScale" priority="31">
      <colorScale>
        <cfvo type="min"/>
        <cfvo type="percentile" val="50"/>
        <cfvo type="max"/>
        <color rgb="FF63BE7B"/>
        <color rgb="FFFFEB84"/>
        <color rgb="FFF8696B"/>
      </colorScale>
    </cfRule>
  </conditionalFormatting>
  <conditionalFormatting sqref="H85:J85">
    <cfRule type="colorScale" priority="33">
      <colorScale>
        <cfvo type="min"/>
        <cfvo type="percentile" val="50"/>
        <cfvo type="max"/>
        <color rgb="FF63BE7B"/>
        <color rgb="FFFFEB84"/>
        <color rgb="FFF8696B"/>
      </colorScale>
    </cfRule>
  </conditionalFormatting>
  <conditionalFormatting sqref="H89:J89">
    <cfRule type="colorScale" priority="35">
      <colorScale>
        <cfvo type="min"/>
        <cfvo type="percentile" val="50"/>
        <cfvo type="max"/>
        <color rgb="FF63BE7B"/>
        <color rgb="FFFFEB84"/>
        <color rgb="FFF8696B"/>
      </colorScale>
    </cfRule>
  </conditionalFormatting>
  <conditionalFormatting sqref="H93:J93">
    <cfRule type="colorScale" priority="41">
      <colorScale>
        <cfvo type="min"/>
        <cfvo type="percentile" val="50"/>
        <cfvo type="max"/>
        <color rgb="FF63BE7B"/>
        <color rgb="FFFFEB84"/>
        <color rgb="FFF8696B"/>
      </colorScale>
    </cfRule>
  </conditionalFormatting>
  <conditionalFormatting sqref="H97:J97">
    <cfRule type="colorScale" priority="37">
      <colorScale>
        <cfvo type="min"/>
        <cfvo type="percentile" val="50"/>
        <cfvo type="max"/>
        <color rgb="FF63BE7B"/>
        <color rgb="FFFFEB84"/>
        <color rgb="FFF8696B"/>
      </colorScale>
    </cfRule>
  </conditionalFormatting>
  <conditionalFormatting sqref="H101:J101">
    <cfRule type="colorScale" priority="39">
      <colorScale>
        <cfvo type="min"/>
        <cfvo type="percentile" val="50"/>
        <cfvo type="max"/>
        <color rgb="FF63BE7B"/>
        <color rgb="FFFFEB84"/>
        <color rgb="FFF8696B"/>
      </colorScale>
    </cfRule>
  </conditionalFormatting>
  <conditionalFormatting sqref="H102:J102">
    <cfRule type="colorScale" priority="29">
      <colorScale>
        <cfvo type="min"/>
        <cfvo type="percentile" val="50"/>
        <cfvo type="max"/>
        <color rgb="FF63BE7B"/>
        <color rgb="FFFFEB84"/>
        <color rgb="FFF8696B"/>
      </colorScale>
    </cfRule>
  </conditionalFormatting>
  <conditionalFormatting sqref="H116:J116">
    <cfRule type="colorScale" priority="45">
      <colorScale>
        <cfvo type="min"/>
        <cfvo type="percentile" val="50"/>
        <cfvo type="max"/>
        <color rgb="FF63BE7B"/>
        <color rgb="FFFFEB84"/>
        <color rgb="FFF8696B"/>
      </colorScale>
    </cfRule>
  </conditionalFormatting>
  <conditionalFormatting sqref="H120:J120">
    <cfRule type="colorScale" priority="47">
      <colorScale>
        <cfvo type="min"/>
        <cfvo type="percentile" val="50"/>
        <cfvo type="max"/>
        <color rgb="FF63BE7B"/>
        <color rgb="FFFFEB84"/>
        <color rgb="FFF8696B"/>
      </colorScale>
    </cfRule>
  </conditionalFormatting>
  <conditionalFormatting sqref="H124:J124">
    <cfRule type="colorScale" priority="49">
      <colorScale>
        <cfvo type="min"/>
        <cfvo type="percentile" val="50"/>
        <cfvo type="max"/>
        <color rgb="FF63BE7B"/>
        <color rgb="FFFFEB84"/>
        <color rgb="FFF8696B"/>
      </colorScale>
    </cfRule>
  </conditionalFormatting>
  <conditionalFormatting sqref="H128:J128">
    <cfRule type="colorScale" priority="55">
      <colorScale>
        <cfvo type="min"/>
        <cfvo type="percentile" val="50"/>
        <cfvo type="max"/>
        <color rgb="FF63BE7B"/>
        <color rgb="FFFFEB84"/>
        <color rgb="FFF8696B"/>
      </colorScale>
    </cfRule>
  </conditionalFormatting>
  <conditionalFormatting sqref="H132:J132">
    <cfRule type="colorScale" priority="51">
      <colorScale>
        <cfvo type="min"/>
        <cfvo type="percentile" val="50"/>
        <cfvo type="max"/>
        <color rgb="FF63BE7B"/>
        <color rgb="FFFFEB84"/>
        <color rgb="FFF8696B"/>
      </colorScale>
    </cfRule>
  </conditionalFormatting>
  <conditionalFormatting sqref="H136:J136">
    <cfRule type="colorScale" priority="53">
      <colorScale>
        <cfvo type="min"/>
        <cfvo type="percentile" val="50"/>
        <cfvo type="max"/>
        <color rgb="FF63BE7B"/>
        <color rgb="FFFFEB84"/>
        <color rgb="FFF8696B"/>
      </colorScale>
    </cfRule>
  </conditionalFormatting>
  <conditionalFormatting sqref="H137:J137">
    <cfRule type="colorScale" priority="43">
      <colorScale>
        <cfvo type="min"/>
        <cfvo type="percentile" val="50"/>
        <cfvo type="max"/>
        <color rgb="FF63BE7B"/>
        <color rgb="FFFFEB84"/>
        <color rgb="FFF8696B"/>
      </colorScale>
    </cfRule>
  </conditionalFormatting>
  <conditionalFormatting sqref="H151:J151">
    <cfRule type="colorScale" priority="59">
      <colorScale>
        <cfvo type="min"/>
        <cfvo type="percentile" val="50"/>
        <cfvo type="max"/>
        <color rgb="FF63BE7B"/>
        <color rgb="FFFFEB84"/>
        <color rgb="FFF8696B"/>
      </colorScale>
    </cfRule>
  </conditionalFormatting>
  <conditionalFormatting sqref="H155:J155">
    <cfRule type="colorScale" priority="61">
      <colorScale>
        <cfvo type="min"/>
        <cfvo type="percentile" val="50"/>
        <cfvo type="max"/>
        <color rgb="FF63BE7B"/>
        <color rgb="FFFFEB84"/>
        <color rgb="FFF8696B"/>
      </colorScale>
    </cfRule>
  </conditionalFormatting>
  <conditionalFormatting sqref="H159:J159">
    <cfRule type="colorScale" priority="63">
      <colorScale>
        <cfvo type="min"/>
        <cfvo type="percentile" val="50"/>
        <cfvo type="max"/>
        <color rgb="FF63BE7B"/>
        <color rgb="FFFFEB84"/>
        <color rgb="FFF8696B"/>
      </colorScale>
    </cfRule>
  </conditionalFormatting>
  <conditionalFormatting sqref="H163:J163">
    <cfRule type="colorScale" priority="69">
      <colorScale>
        <cfvo type="min"/>
        <cfvo type="percentile" val="50"/>
        <cfvo type="max"/>
        <color rgb="FF63BE7B"/>
        <color rgb="FFFFEB84"/>
        <color rgb="FFF8696B"/>
      </colorScale>
    </cfRule>
  </conditionalFormatting>
  <conditionalFormatting sqref="H167:J167">
    <cfRule type="colorScale" priority="65">
      <colorScale>
        <cfvo type="min"/>
        <cfvo type="percentile" val="50"/>
        <cfvo type="max"/>
        <color rgb="FF63BE7B"/>
        <color rgb="FFFFEB84"/>
        <color rgb="FFF8696B"/>
      </colorScale>
    </cfRule>
  </conditionalFormatting>
  <conditionalFormatting sqref="H171:J171">
    <cfRule type="colorScale" priority="67">
      <colorScale>
        <cfvo type="min"/>
        <cfvo type="percentile" val="50"/>
        <cfvo type="max"/>
        <color rgb="FF63BE7B"/>
        <color rgb="FFFFEB84"/>
        <color rgb="FFF8696B"/>
      </colorScale>
    </cfRule>
  </conditionalFormatting>
  <conditionalFormatting sqref="H172:J172">
    <cfRule type="colorScale" priority="57">
      <colorScale>
        <cfvo type="min"/>
        <cfvo type="percentile" val="50"/>
        <cfvo type="max"/>
        <color rgb="FF63BE7B"/>
        <color rgb="FFFFEB84"/>
        <color rgb="FFF8696B"/>
      </colorScale>
    </cfRule>
  </conditionalFormatting>
  <conditionalFormatting sqref="H186:J186">
    <cfRule type="colorScale" priority="73">
      <colorScale>
        <cfvo type="min"/>
        <cfvo type="percentile" val="50"/>
        <cfvo type="max"/>
        <color rgb="FF63BE7B"/>
        <color rgb="FFFFEB84"/>
        <color rgb="FFF8696B"/>
      </colorScale>
    </cfRule>
  </conditionalFormatting>
  <conditionalFormatting sqref="H190:J190">
    <cfRule type="colorScale" priority="75">
      <colorScale>
        <cfvo type="min"/>
        <cfvo type="percentile" val="50"/>
        <cfvo type="max"/>
        <color rgb="FF63BE7B"/>
        <color rgb="FFFFEB84"/>
        <color rgb="FFF8696B"/>
      </colorScale>
    </cfRule>
  </conditionalFormatting>
  <conditionalFormatting sqref="H194:J194">
    <cfRule type="colorScale" priority="77">
      <colorScale>
        <cfvo type="min"/>
        <cfvo type="percentile" val="50"/>
        <cfvo type="max"/>
        <color rgb="FF63BE7B"/>
        <color rgb="FFFFEB84"/>
        <color rgb="FFF8696B"/>
      </colorScale>
    </cfRule>
  </conditionalFormatting>
  <conditionalFormatting sqref="H198:J198">
    <cfRule type="colorScale" priority="82">
      <colorScale>
        <cfvo type="min"/>
        <cfvo type="percentile" val="50"/>
        <cfvo type="max"/>
        <color rgb="FF63BE7B"/>
        <color rgb="FFFFEB84"/>
        <color rgb="FFF8696B"/>
      </colorScale>
    </cfRule>
  </conditionalFormatting>
  <conditionalFormatting sqref="H202:J202">
    <cfRule type="colorScale" priority="83">
      <colorScale>
        <cfvo type="min"/>
        <cfvo type="percentile" val="50"/>
        <cfvo type="max"/>
        <color rgb="FF63BE7B"/>
        <color rgb="FFFFEB84"/>
        <color rgb="FFF8696B"/>
      </colorScale>
    </cfRule>
  </conditionalFormatting>
  <conditionalFormatting sqref="H206:J206">
    <cfRule type="colorScale" priority="84">
      <colorScale>
        <cfvo type="min"/>
        <cfvo type="percentile" val="50"/>
        <cfvo type="max"/>
        <color rgb="FF63BE7B"/>
        <color rgb="FFFFEB84"/>
        <color rgb="FFF8696B"/>
      </colorScale>
    </cfRule>
  </conditionalFormatting>
  <conditionalFormatting sqref="H207:J207">
    <cfRule type="colorScale" priority="71">
      <colorScale>
        <cfvo type="min"/>
        <cfvo type="percentile" val="50"/>
        <cfvo type="max"/>
        <color rgb="FF63BE7B"/>
        <color rgb="FFFFEB84"/>
        <color rgb="FFF8696B"/>
      </colorScale>
    </cfRule>
  </conditionalFormatting>
  <conditionalFormatting sqref="U11:W11">
    <cfRule type="colorScale" priority="6">
      <colorScale>
        <cfvo type="min"/>
        <cfvo type="percentile" val="50"/>
        <cfvo type="max"/>
        <color rgb="FF63BE7B"/>
        <color rgb="FFFFEB84"/>
        <color rgb="FFF8696B"/>
      </colorScale>
    </cfRule>
  </conditionalFormatting>
  <conditionalFormatting sqref="U15:W15">
    <cfRule type="colorScale" priority="8">
      <colorScale>
        <cfvo type="min"/>
        <cfvo type="percentile" val="50"/>
        <cfvo type="max"/>
        <color rgb="FF63BE7B"/>
        <color rgb="FFFFEB84"/>
        <color rgb="FFF8696B"/>
      </colorScale>
    </cfRule>
  </conditionalFormatting>
  <conditionalFormatting sqref="U19:W19">
    <cfRule type="colorScale" priority="10">
      <colorScale>
        <cfvo type="min"/>
        <cfvo type="percentile" val="50"/>
        <cfvo type="max"/>
        <color rgb="FF63BE7B"/>
        <color rgb="FFFFEB84"/>
        <color rgb="FFF8696B"/>
      </colorScale>
    </cfRule>
  </conditionalFormatting>
  <conditionalFormatting sqref="U23:W23">
    <cfRule type="colorScale" priority="28">
      <colorScale>
        <cfvo type="min"/>
        <cfvo type="percentile" val="50"/>
        <cfvo type="max"/>
        <color rgb="FF63BE7B"/>
        <color rgb="FFFFEB84"/>
        <color rgb="FFF8696B"/>
      </colorScale>
    </cfRule>
  </conditionalFormatting>
  <conditionalFormatting sqref="U27:W27">
    <cfRule type="colorScale" priority="22">
      <colorScale>
        <cfvo type="min"/>
        <cfvo type="percentile" val="50"/>
        <cfvo type="max"/>
        <color rgb="FF63BE7B"/>
        <color rgb="FFFFEB84"/>
        <color rgb="FFF8696B"/>
      </colorScale>
    </cfRule>
  </conditionalFormatting>
  <conditionalFormatting sqref="U32:W32">
    <cfRule type="colorScale" priority="2">
      <colorScale>
        <cfvo type="min"/>
        <cfvo type="percentile" val="50"/>
        <cfvo type="max"/>
        <color rgb="FF63BE7B"/>
        <color rgb="FFFFEB84"/>
        <color rgb="FFF8696B"/>
      </colorScale>
    </cfRule>
  </conditionalFormatting>
  <conditionalFormatting sqref="U46:W46">
    <cfRule type="colorScale" priority="12">
      <colorScale>
        <cfvo type="min"/>
        <cfvo type="percentile" val="50"/>
        <cfvo type="max"/>
        <color rgb="FF63BE7B"/>
        <color rgb="FFFFEB84"/>
        <color rgb="FFF8696B"/>
      </colorScale>
    </cfRule>
  </conditionalFormatting>
  <conditionalFormatting sqref="U50:W50">
    <cfRule type="colorScale" priority="14">
      <colorScale>
        <cfvo type="min"/>
        <cfvo type="percentile" val="50"/>
        <cfvo type="max"/>
        <color rgb="FF63BE7B"/>
        <color rgb="FFFFEB84"/>
        <color rgb="FFF8696B"/>
      </colorScale>
    </cfRule>
  </conditionalFormatting>
  <conditionalFormatting sqref="U54:W54">
    <cfRule type="colorScale" priority="16">
      <colorScale>
        <cfvo type="min"/>
        <cfvo type="percentile" val="50"/>
        <cfvo type="max"/>
        <color rgb="FF63BE7B"/>
        <color rgb="FFFFEB84"/>
        <color rgb="FFF8696B"/>
      </colorScale>
    </cfRule>
  </conditionalFormatting>
  <conditionalFormatting sqref="U58:W58">
    <cfRule type="colorScale" priority="26">
      <colorScale>
        <cfvo type="min"/>
        <cfvo type="percentile" val="50"/>
        <cfvo type="max"/>
        <color rgb="FF63BE7B"/>
        <color rgb="FFFFEB84"/>
        <color rgb="FFF8696B"/>
      </colorScale>
    </cfRule>
  </conditionalFormatting>
  <conditionalFormatting sqref="U62:W62">
    <cfRule type="colorScale" priority="18">
      <colorScale>
        <cfvo type="min"/>
        <cfvo type="percentile" val="50"/>
        <cfvo type="max"/>
        <color rgb="FF63BE7B"/>
        <color rgb="FFFFEB84"/>
        <color rgb="FFF8696B"/>
      </colorScale>
    </cfRule>
  </conditionalFormatting>
  <conditionalFormatting sqref="U66:W66">
    <cfRule type="colorScale" priority="20">
      <colorScale>
        <cfvo type="min"/>
        <cfvo type="percentile" val="50"/>
        <cfvo type="max"/>
        <color rgb="FF63BE7B"/>
        <color rgb="FFFFEB84"/>
        <color rgb="FFF8696B"/>
      </colorScale>
    </cfRule>
  </conditionalFormatting>
  <conditionalFormatting sqref="U67:W67">
    <cfRule type="colorScale" priority="4">
      <colorScale>
        <cfvo type="min"/>
        <cfvo type="percentile" val="50"/>
        <cfvo type="max"/>
        <color rgb="FF63BE7B"/>
        <color rgb="FFFFEB84"/>
        <color rgb="FFF8696B"/>
      </colorScale>
    </cfRule>
  </conditionalFormatting>
  <conditionalFormatting sqref="U81:W81">
    <cfRule type="colorScale" priority="32">
      <colorScale>
        <cfvo type="min"/>
        <cfvo type="percentile" val="50"/>
        <cfvo type="max"/>
        <color rgb="FF63BE7B"/>
        <color rgb="FFFFEB84"/>
        <color rgb="FFF8696B"/>
      </colorScale>
    </cfRule>
  </conditionalFormatting>
  <conditionalFormatting sqref="U85:W85">
    <cfRule type="colorScale" priority="34">
      <colorScale>
        <cfvo type="min"/>
        <cfvo type="percentile" val="50"/>
        <cfvo type="max"/>
        <color rgb="FF63BE7B"/>
        <color rgb="FFFFEB84"/>
        <color rgb="FFF8696B"/>
      </colorScale>
    </cfRule>
  </conditionalFormatting>
  <conditionalFormatting sqref="U89:W89">
    <cfRule type="colorScale" priority="36">
      <colorScale>
        <cfvo type="min"/>
        <cfvo type="percentile" val="50"/>
        <cfvo type="max"/>
        <color rgb="FF63BE7B"/>
        <color rgb="FFFFEB84"/>
        <color rgb="FFF8696B"/>
      </colorScale>
    </cfRule>
  </conditionalFormatting>
  <conditionalFormatting sqref="U93:W93">
    <cfRule type="colorScale" priority="42">
      <colorScale>
        <cfvo type="min"/>
        <cfvo type="percentile" val="50"/>
        <cfvo type="max"/>
        <color rgb="FF63BE7B"/>
        <color rgb="FFFFEB84"/>
        <color rgb="FFF8696B"/>
      </colorScale>
    </cfRule>
  </conditionalFormatting>
  <conditionalFormatting sqref="U97:W97">
    <cfRule type="colorScale" priority="38">
      <colorScale>
        <cfvo type="min"/>
        <cfvo type="percentile" val="50"/>
        <cfvo type="max"/>
        <color rgb="FF63BE7B"/>
        <color rgb="FFFFEB84"/>
        <color rgb="FFF8696B"/>
      </colorScale>
    </cfRule>
  </conditionalFormatting>
  <conditionalFormatting sqref="U101:W101">
    <cfRule type="colorScale" priority="40">
      <colorScale>
        <cfvo type="min"/>
        <cfvo type="percentile" val="50"/>
        <cfvo type="max"/>
        <color rgb="FF63BE7B"/>
        <color rgb="FFFFEB84"/>
        <color rgb="FFF8696B"/>
      </colorScale>
    </cfRule>
  </conditionalFormatting>
  <conditionalFormatting sqref="U102:W102">
    <cfRule type="colorScale" priority="30">
      <colorScale>
        <cfvo type="min"/>
        <cfvo type="percentile" val="50"/>
        <cfvo type="max"/>
        <color rgb="FF63BE7B"/>
        <color rgb="FFFFEB84"/>
        <color rgb="FFF8696B"/>
      </colorScale>
    </cfRule>
  </conditionalFormatting>
  <conditionalFormatting sqref="U116:W116">
    <cfRule type="colorScale" priority="46">
      <colorScale>
        <cfvo type="min"/>
        <cfvo type="percentile" val="50"/>
        <cfvo type="max"/>
        <color rgb="FF63BE7B"/>
        <color rgb="FFFFEB84"/>
        <color rgb="FFF8696B"/>
      </colorScale>
    </cfRule>
  </conditionalFormatting>
  <conditionalFormatting sqref="U120:W120">
    <cfRule type="colorScale" priority="48">
      <colorScale>
        <cfvo type="min"/>
        <cfvo type="percentile" val="50"/>
        <cfvo type="max"/>
        <color rgb="FF63BE7B"/>
        <color rgb="FFFFEB84"/>
        <color rgb="FFF8696B"/>
      </colorScale>
    </cfRule>
  </conditionalFormatting>
  <conditionalFormatting sqref="U124:W124">
    <cfRule type="colorScale" priority="50">
      <colorScale>
        <cfvo type="min"/>
        <cfvo type="percentile" val="50"/>
        <cfvo type="max"/>
        <color rgb="FF63BE7B"/>
        <color rgb="FFFFEB84"/>
        <color rgb="FFF8696B"/>
      </colorScale>
    </cfRule>
  </conditionalFormatting>
  <conditionalFormatting sqref="U128:W128">
    <cfRule type="colorScale" priority="56">
      <colorScale>
        <cfvo type="min"/>
        <cfvo type="percentile" val="50"/>
        <cfvo type="max"/>
        <color rgb="FF63BE7B"/>
        <color rgb="FFFFEB84"/>
        <color rgb="FFF8696B"/>
      </colorScale>
    </cfRule>
  </conditionalFormatting>
  <conditionalFormatting sqref="U132:W132">
    <cfRule type="colorScale" priority="52">
      <colorScale>
        <cfvo type="min"/>
        <cfvo type="percentile" val="50"/>
        <cfvo type="max"/>
        <color rgb="FF63BE7B"/>
        <color rgb="FFFFEB84"/>
        <color rgb="FFF8696B"/>
      </colorScale>
    </cfRule>
  </conditionalFormatting>
  <conditionalFormatting sqref="U136:W136">
    <cfRule type="colorScale" priority="54">
      <colorScale>
        <cfvo type="min"/>
        <cfvo type="percentile" val="50"/>
        <cfvo type="max"/>
        <color rgb="FF63BE7B"/>
        <color rgb="FFFFEB84"/>
        <color rgb="FFF8696B"/>
      </colorScale>
    </cfRule>
  </conditionalFormatting>
  <conditionalFormatting sqref="U137:W137">
    <cfRule type="colorScale" priority="44">
      <colorScale>
        <cfvo type="min"/>
        <cfvo type="percentile" val="50"/>
        <cfvo type="max"/>
        <color rgb="FF63BE7B"/>
        <color rgb="FFFFEB84"/>
        <color rgb="FFF8696B"/>
      </colorScale>
    </cfRule>
  </conditionalFormatting>
  <conditionalFormatting sqref="U151:W151">
    <cfRule type="colorScale" priority="60">
      <colorScale>
        <cfvo type="min"/>
        <cfvo type="percentile" val="50"/>
        <cfvo type="max"/>
        <color rgb="FF63BE7B"/>
        <color rgb="FFFFEB84"/>
        <color rgb="FFF8696B"/>
      </colorScale>
    </cfRule>
  </conditionalFormatting>
  <conditionalFormatting sqref="U155:W155">
    <cfRule type="colorScale" priority="62">
      <colorScale>
        <cfvo type="min"/>
        <cfvo type="percentile" val="50"/>
        <cfvo type="max"/>
        <color rgb="FF63BE7B"/>
        <color rgb="FFFFEB84"/>
        <color rgb="FFF8696B"/>
      </colorScale>
    </cfRule>
  </conditionalFormatting>
  <conditionalFormatting sqref="U159:W159">
    <cfRule type="colorScale" priority="64">
      <colorScale>
        <cfvo type="min"/>
        <cfvo type="percentile" val="50"/>
        <cfvo type="max"/>
        <color rgb="FF63BE7B"/>
        <color rgb="FFFFEB84"/>
        <color rgb="FFF8696B"/>
      </colorScale>
    </cfRule>
  </conditionalFormatting>
  <conditionalFormatting sqref="U163:W163">
    <cfRule type="colorScale" priority="70">
      <colorScale>
        <cfvo type="min"/>
        <cfvo type="percentile" val="50"/>
        <cfvo type="max"/>
        <color rgb="FF63BE7B"/>
        <color rgb="FFFFEB84"/>
        <color rgb="FFF8696B"/>
      </colorScale>
    </cfRule>
  </conditionalFormatting>
  <conditionalFormatting sqref="U167:W167">
    <cfRule type="colorScale" priority="66">
      <colorScale>
        <cfvo type="min"/>
        <cfvo type="percentile" val="50"/>
        <cfvo type="max"/>
        <color rgb="FF63BE7B"/>
        <color rgb="FFFFEB84"/>
        <color rgb="FFF8696B"/>
      </colorScale>
    </cfRule>
  </conditionalFormatting>
  <conditionalFormatting sqref="U171:W171">
    <cfRule type="colorScale" priority="68">
      <colorScale>
        <cfvo type="min"/>
        <cfvo type="percentile" val="50"/>
        <cfvo type="max"/>
        <color rgb="FF63BE7B"/>
        <color rgb="FFFFEB84"/>
        <color rgb="FFF8696B"/>
      </colorScale>
    </cfRule>
  </conditionalFormatting>
  <conditionalFormatting sqref="U172:W172">
    <cfRule type="colorScale" priority="58">
      <colorScale>
        <cfvo type="min"/>
        <cfvo type="percentile" val="50"/>
        <cfvo type="max"/>
        <color rgb="FF63BE7B"/>
        <color rgb="FFFFEB84"/>
        <color rgb="FFF8696B"/>
      </colorScale>
    </cfRule>
  </conditionalFormatting>
  <conditionalFormatting sqref="U186:W186">
    <cfRule type="colorScale" priority="74">
      <colorScale>
        <cfvo type="min"/>
        <cfvo type="percentile" val="50"/>
        <cfvo type="max"/>
        <color rgb="FF63BE7B"/>
        <color rgb="FFFFEB84"/>
        <color rgb="FFF8696B"/>
      </colorScale>
    </cfRule>
  </conditionalFormatting>
  <conditionalFormatting sqref="U190:W190">
    <cfRule type="colorScale" priority="76">
      <colorScale>
        <cfvo type="min"/>
        <cfvo type="percentile" val="50"/>
        <cfvo type="max"/>
        <color rgb="FF63BE7B"/>
        <color rgb="FFFFEB84"/>
        <color rgb="FFF8696B"/>
      </colorScale>
    </cfRule>
  </conditionalFormatting>
  <conditionalFormatting sqref="U194:W194">
    <cfRule type="colorScale" priority="78">
      <colorScale>
        <cfvo type="min"/>
        <cfvo type="percentile" val="50"/>
        <cfvo type="max"/>
        <color rgb="FF63BE7B"/>
        <color rgb="FFFFEB84"/>
        <color rgb="FFF8696B"/>
      </colorScale>
    </cfRule>
  </conditionalFormatting>
  <conditionalFormatting sqref="U198:W198">
    <cfRule type="colorScale" priority="79">
      <colorScale>
        <cfvo type="min"/>
        <cfvo type="percentile" val="50"/>
        <cfvo type="max"/>
        <color rgb="FF63BE7B"/>
        <color rgb="FFFFEB84"/>
        <color rgb="FFF8696B"/>
      </colorScale>
    </cfRule>
  </conditionalFormatting>
  <conditionalFormatting sqref="U202:W202">
    <cfRule type="colorScale" priority="80">
      <colorScale>
        <cfvo type="min"/>
        <cfvo type="percentile" val="50"/>
        <cfvo type="max"/>
        <color rgb="FF63BE7B"/>
        <color rgb="FFFFEB84"/>
        <color rgb="FFF8696B"/>
      </colorScale>
    </cfRule>
  </conditionalFormatting>
  <conditionalFormatting sqref="U206:W206">
    <cfRule type="colorScale" priority="81">
      <colorScale>
        <cfvo type="min"/>
        <cfvo type="percentile" val="50"/>
        <cfvo type="max"/>
        <color rgb="FF63BE7B"/>
        <color rgb="FFFFEB84"/>
        <color rgb="FFF8696B"/>
      </colorScale>
    </cfRule>
  </conditionalFormatting>
  <conditionalFormatting sqref="U207:W207">
    <cfRule type="colorScale" priority="72">
      <colorScale>
        <cfvo type="min"/>
        <cfvo type="percentile" val="50"/>
        <cfvo type="max"/>
        <color rgb="FF63BE7B"/>
        <color rgb="FFFFEB84"/>
        <color rgb="FFF8696B"/>
      </colorScale>
    </cfRule>
  </conditionalFormatting>
  <pageMargins left="0.23622047244094491" right="0.23622047244094491" top="0.35433070866141736" bottom="0.35433070866141736"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defaultColWidth="12.59765625" defaultRowHeight="15" customHeight="1" x14ac:dyDescent="0.25"/>
  <cols>
    <col min="1" max="1" width="5.3984375" customWidth="1"/>
    <col min="2" max="2" width="14.5" customWidth="1"/>
    <col min="3" max="26" width="7.59765625" customWidth="1"/>
  </cols>
  <sheetData>
    <row r="1" spans="1:2" ht="14.4" x14ac:dyDescent="0.3">
      <c r="A1" s="5" t="s">
        <v>93</v>
      </c>
      <c r="B1" s="5" t="s">
        <v>94</v>
      </c>
    </row>
    <row r="2" spans="1:2" ht="14.4" x14ac:dyDescent="0.3">
      <c r="A2" s="5">
        <v>1</v>
      </c>
      <c r="B2" s="6" t="s">
        <v>95</v>
      </c>
    </row>
    <row r="3" spans="1:2" ht="14.4" x14ac:dyDescent="0.3">
      <c r="A3" s="5">
        <v>2</v>
      </c>
      <c r="B3" s="6" t="s">
        <v>95</v>
      </c>
    </row>
    <row r="4" spans="1:2" ht="14.4" x14ac:dyDescent="0.3">
      <c r="A4" s="5">
        <v>3</v>
      </c>
      <c r="B4" s="6" t="s">
        <v>95</v>
      </c>
    </row>
    <row r="5" spans="1:2" ht="14.4" x14ac:dyDescent="0.3">
      <c r="A5" s="5">
        <v>4</v>
      </c>
      <c r="B5" s="6" t="s">
        <v>95</v>
      </c>
    </row>
    <row r="6" spans="1:2" ht="14.4" x14ac:dyDescent="0.3">
      <c r="A6" s="5">
        <v>5</v>
      </c>
      <c r="B6" s="7" t="s">
        <v>96</v>
      </c>
    </row>
    <row r="7" spans="1:2" ht="14.4" x14ac:dyDescent="0.3">
      <c r="A7" s="5">
        <v>6</v>
      </c>
      <c r="B7" s="7" t="s">
        <v>96</v>
      </c>
    </row>
    <row r="8" spans="1:2" ht="14.4" x14ac:dyDescent="0.3">
      <c r="A8" s="5">
        <v>7</v>
      </c>
      <c r="B8" s="7" t="s">
        <v>96</v>
      </c>
    </row>
    <row r="9" spans="1:2" ht="14.4" x14ac:dyDescent="0.3">
      <c r="A9" s="5">
        <v>8</v>
      </c>
      <c r="B9" s="7" t="s">
        <v>96</v>
      </c>
    </row>
    <row r="10" spans="1:2" ht="14.4" x14ac:dyDescent="0.3">
      <c r="A10" s="5">
        <v>9</v>
      </c>
      <c r="B10" s="7" t="s">
        <v>96</v>
      </c>
    </row>
    <row r="11" spans="1:2" ht="14.4" x14ac:dyDescent="0.3">
      <c r="A11" s="5">
        <v>10</v>
      </c>
      <c r="B11" s="8" t="s">
        <v>97</v>
      </c>
    </row>
    <row r="12" spans="1:2" ht="14.4" x14ac:dyDescent="0.3">
      <c r="A12" s="5">
        <v>11</v>
      </c>
      <c r="B12" s="8" t="s">
        <v>97</v>
      </c>
    </row>
    <row r="13" spans="1:2" ht="14.4" x14ac:dyDescent="0.3">
      <c r="A13" s="5">
        <v>12</v>
      </c>
      <c r="B13" s="8" t="s">
        <v>97</v>
      </c>
    </row>
    <row r="14" spans="1:2" ht="14.4" x14ac:dyDescent="0.3">
      <c r="A14" s="5">
        <v>13</v>
      </c>
      <c r="B14" s="8" t="s">
        <v>97</v>
      </c>
    </row>
    <row r="15" spans="1:2" ht="14.4" x14ac:dyDescent="0.3">
      <c r="A15" s="5">
        <v>14</v>
      </c>
      <c r="B15" s="8" t="s">
        <v>97</v>
      </c>
    </row>
    <row r="16" spans="1:2" ht="14.4" x14ac:dyDescent="0.3">
      <c r="A16" s="5">
        <v>15</v>
      </c>
      <c r="B16" s="8" t="s">
        <v>97</v>
      </c>
    </row>
    <row r="17" spans="1:2" ht="14.4" x14ac:dyDescent="0.3">
      <c r="A17" s="5">
        <v>16</v>
      </c>
      <c r="B17" s="8" t="s">
        <v>97</v>
      </c>
    </row>
    <row r="18" spans="1:2" ht="14.4" x14ac:dyDescent="0.3">
      <c r="A18" s="5">
        <v>17</v>
      </c>
      <c r="B18" s="9" t="s">
        <v>98</v>
      </c>
    </row>
    <row r="19" spans="1:2" ht="14.4" x14ac:dyDescent="0.3">
      <c r="A19" s="5">
        <v>18</v>
      </c>
      <c r="B19" s="9" t="s">
        <v>98</v>
      </c>
    </row>
    <row r="20" spans="1:2" ht="14.4" x14ac:dyDescent="0.3">
      <c r="A20" s="5">
        <v>19</v>
      </c>
      <c r="B20" s="9" t="s">
        <v>98</v>
      </c>
    </row>
    <row r="21" spans="1:2" ht="15.75" customHeight="1" x14ac:dyDescent="0.3">
      <c r="A21" s="5">
        <v>20</v>
      </c>
      <c r="B21" s="9" t="s">
        <v>98</v>
      </c>
    </row>
    <row r="22" spans="1:2" ht="15.75" customHeight="1" x14ac:dyDescent="0.3">
      <c r="A22" s="5">
        <v>21</v>
      </c>
      <c r="B22" s="9" t="s">
        <v>98</v>
      </c>
    </row>
    <row r="23" spans="1:2" ht="15.75" customHeight="1" x14ac:dyDescent="0.3">
      <c r="A23" s="5">
        <v>22</v>
      </c>
      <c r="B23" s="9" t="s">
        <v>98</v>
      </c>
    </row>
    <row r="24" spans="1:2" ht="15.75" customHeight="1" x14ac:dyDescent="0.3">
      <c r="A24" s="5">
        <v>23</v>
      </c>
      <c r="B24" s="9" t="s">
        <v>98</v>
      </c>
    </row>
    <row r="25" spans="1:2" ht="15.75" customHeight="1" x14ac:dyDescent="0.3">
      <c r="A25" s="5">
        <v>24</v>
      </c>
      <c r="B25" s="9" t="s">
        <v>98</v>
      </c>
    </row>
    <row r="26" spans="1:2" ht="15.75" customHeight="1" x14ac:dyDescent="0.3">
      <c r="A26" s="5">
        <v>25</v>
      </c>
      <c r="B26" s="9" t="s">
        <v>98</v>
      </c>
    </row>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vt:lpstr>
      <vt:lpstr>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E353H0</dc:creator>
  <cp:lastModifiedBy>Chilton,G,Guy,NQE33B R</cp:lastModifiedBy>
  <dcterms:created xsi:type="dcterms:W3CDTF">2017-02-17T14:01:12Z</dcterms:created>
  <dcterms:modified xsi:type="dcterms:W3CDTF">2024-01-12T18:26:57Z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2024-01-12T18:26:35Z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8ef50a11-4d71-489f-8293-bb047bb86a45</vt:lpwstr>
  </property>
  <property fmtid="{D5CDD505-2E9C-101B-9397-08002B2CF9AE}" pid="8" name="MSIP_Label_55818d02-8d25-4bb9-b27c-e4db64670887_ContentBits">
    <vt:lpwstr>0</vt:lpwstr>
  </property>
</Properties>
</file>